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1 物価高騰対策支援補助金\R7実施\1.規則・要綱\要綱\"/>
    </mc:Choice>
  </mc:AlternateContent>
  <xr:revisionPtr revIDLastSave="0" documentId="13_ncr:1_{8BF2F9C3-13C3-433C-AAC8-0C22BDFEF4C2}" xr6:coauthVersionLast="47" xr6:coauthVersionMax="47" xr10:uidLastSave="{00000000-0000-0000-0000-000000000000}"/>
  <bookViews>
    <workbookView xWindow="-120" yWindow="-120" windowWidth="29040" windowHeight="15720" tabRatio="688" activeTab="6" xr2:uid="{00000000-000D-0000-FFFF-FFFF00000000}"/>
  </bookViews>
  <sheets>
    <sheet name="（はじめにお読みください）補助金額算定書の作成方法" sheetId="25" r:id="rId1"/>
    <sheet name="総括表" sheetId="20" r:id="rId2"/>
    <sheet name="申請額一覧" sheetId="24" r:id="rId3"/>
    <sheet name="個票1" sheetId="19" r:id="rId4"/>
    <sheet name="個票2" sheetId="41" r:id="rId5"/>
    <sheet name="個票3" sheetId="42" r:id="rId6"/>
    <sheet name="個票●" sheetId="43" r:id="rId7"/>
    <sheet name="R4" sheetId="29" state="hidden" r:id="rId8"/>
    <sheet name="R5上" sheetId="30" state="hidden" r:id="rId9"/>
    <sheet name="R5下(1)" sheetId="31" state="hidden" r:id="rId10"/>
    <sheet name="R5 下(2)" sheetId="32" state="hidden" r:id="rId11"/>
  </sheets>
  <definedNames>
    <definedName name="_xlnm.Print_Area" localSheetId="6">個票●!$A$1:$AM$43</definedName>
    <definedName name="_xlnm.Print_Area" localSheetId="3">個票1!$A$1:$AM$43</definedName>
    <definedName name="_xlnm.Print_Area" localSheetId="4">個票2!$A$1:$AM$43</definedName>
    <definedName name="_xlnm.Print_Area" localSheetId="5">個票3!$A$1:$AM$43</definedName>
    <definedName name="_xlnm.Print_Area" localSheetId="2">申請額一覧!$A$1:$O$73</definedName>
    <definedName name="_xlnm.Print_Area" localSheetId="1">総括表!$A$1:$AC$40</definedName>
    <definedName name="_xlnm.Print_Titles" localSheetId="2">申請額一覧!$3:$3</definedName>
    <definedName name="_xlnm.Print_Titles" localSheetId="1">総括表!$11:$11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2" i="43" l="1"/>
  <c r="AQ41" i="43"/>
  <c r="AQ40" i="43"/>
  <c r="CH39" i="43"/>
  <c r="AP39" i="43"/>
  <c r="CA37" i="43"/>
  <c r="BY37" i="43"/>
  <c r="BX37" i="43"/>
  <c r="BV37" i="43"/>
  <c r="BT37" i="43"/>
  <c r="BQ37" i="43"/>
  <c r="BP37" i="43"/>
  <c r="BO37" i="43"/>
  <c r="BN37" i="43"/>
  <c r="BK37" i="43"/>
  <c r="BH37" i="43"/>
  <c r="BF37" i="43"/>
  <c r="BE37" i="43"/>
  <c r="BC37" i="43"/>
  <c r="BA37" i="43"/>
  <c r="AX37" i="43"/>
  <c r="AW37" i="43"/>
  <c r="AV37" i="43"/>
  <c r="AU37" i="43"/>
  <c r="AR37" i="43"/>
  <c r="AK37" i="43"/>
  <c r="AI37" i="43"/>
  <c r="AH37" i="43"/>
  <c r="AF37" i="43"/>
  <c r="AD37" i="43"/>
  <c r="AA37" i="43"/>
  <c r="Z37" i="43"/>
  <c r="Y37" i="43"/>
  <c r="X37" i="43"/>
  <c r="U37" i="43"/>
  <c r="R37" i="43"/>
  <c r="P37" i="43"/>
  <c r="O37" i="43"/>
  <c r="M37" i="43"/>
  <c r="K37" i="43"/>
  <c r="H37" i="43"/>
  <c r="G37" i="43"/>
  <c r="F37" i="43"/>
  <c r="E37" i="43"/>
  <c r="B37" i="43"/>
  <c r="CA36" i="43"/>
  <c r="BY36" i="43"/>
  <c r="BX36" i="43"/>
  <c r="BV36" i="43"/>
  <c r="BT36" i="43"/>
  <c r="BQ36" i="43"/>
  <c r="BP36" i="43"/>
  <c r="BO36" i="43"/>
  <c r="BN36" i="43"/>
  <c r="BK36" i="43"/>
  <c r="BH36" i="43"/>
  <c r="BF36" i="43"/>
  <c r="BE36" i="43"/>
  <c r="BC36" i="43"/>
  <c r="BA36" i="43"/>
  <c r="AX36" i="43"/>
  <c r="AW36" i="43"/>
  <c r="AV36" i="43"/>
  <c r="AU36" i="43"/>
  <c r="AR36" i="43"/>
  <c r="AK36" i="43"/>
  <c r="AI36" i="43"/>
  <c r="AH36" i="43"/>
  <c r="AF36" i="43"/>
  <c r="AD36" i="43"/>
  <c r="AA36" i="43"/>
  <c r="Z36" i="43"/>
  <c r="Y36" i="43"/>
  <c r="X36" i="43"/>
  <c r="U36" i="43"/>
  <c r="R36" i="43"/>
  <c r="P36" i="43"/>
  <c r="O36" i="43"/>
  <c r="M36" i="43"/>
  <c r="K36" i="43"/>
  <c r="H36" i="43"/>
  <c r="G36" i="43"/>
  <c r="F36" i="43"/>
  <c r="E36" i="43"/>
  <c r="B36" i="43"/>
  <c r="CA35" i="43"/>
  <c r="BY35" i="43"/>
  <c r="BX35" i="43"/>
  <c r="BV35" i="43"/>
  <c r="BT35" i="43"/>
  <c r="BQ35" i="43"/>
  <c r="BP35" i="43"/>
  <c r="BO35" i="43"/>
  <c r="BN35" i="43"/>
  <c r="BK35" i="43"/>
  <c r="BK33" i="43" s="1"/>
  <c r="BH35" i="43"/>
  <c r="BF35" i="43"/>
  <c r="BE35" i="43"/>
  <c r="BC35" i="43"/>
  <c r="BA35" i="43"/>
  <c r="AX35" i="43"/>
  <c r="AW35" i="43"/>
  <c r="AV35" i="43"/>
  <c r="AU35" i="43"/>
  <c r="AR35" i="43"/>
  <c r="AK35" i="43"/>
  <c r="AI35" i="43"/>
  <c r="AI33" i="43" s="1"/>
  <c r="AH35" i="43"/>
  <c r="AF35" i="43"/>
  <c r="AD35" i="43"/>
  <c r="AA35" i="43"/>
  <c r="Z35" i="43"/>
  <c r="Y35" i="43"/>
  <c r="X35" i="43"/>
  <c r="U35" i="43"/>
  <c r="R35" i="43"/>
  <c r="P35" i="43"/>
  <c r="O35" i="43"/>
  <c r="M35" i="43"/>
  <c r="M33" i="43" s="1"/>
  <c r="K35" i="43"/>
  <c r="H35" i="43"/>
  <c r="G35" i="43"/>
  <c r="F35" i="43"/>
  <c r="E35" i="43"/>
  <c r="B35" i="43"/>
  <c r="CA34" i="43"/>
  <c r="BY34" i="43"/>
  <c r="BX34" i="43"/>
  <c r="BV34" i="43"/>
  <c r="BV33" i="43" s="1"/>
  <c r="BT34" i="43"/>
  <c r="BT33" i="43" s="1"/>
  <c r="BQ34" i="43"/>
  <c r="BQ33" i="43" s="1"/>
  <c r="BP34" i="43"/>
  <c r="BP33" i="43" s="1"/>
  <c r="BO34" i="43"/>
  <c r="BN34" i="43"/>
  <c r="BN33" i="43" s="1"/>
  <c r="BK34" i="43"/>
  <c r="BH34" i="43"/>
  <c r="BH33" i="43" s="1"/>
  <c r="BF34" i="43"/>
  <c r="BF33" i="43" s="1"/>
  <c r="BE34" i="43"/>
  <c r="BC34" i="43"/>
  <c r="BA34" i="43"/>
  <c r="AX34" i="43"/>
  <c r="AX33" i="43" s="1"/>
  <c r="AW34" i="43"/>
  <c r="AW33" i="43" s="1"/>
  <c r="AV34" i="43"/>
  <c r="AV33" i="43" s="1"/>
  <c r="AU34" i="43"/>
  <c r="AU33" i="43" s="1"/>
  <c r="AR34" i="43"/>
  <c r="AK34" i="43"/>
  <c r="AK33" i="43" s="1"/>
  <c r="AI34" i="43"/>
  <c r="AH34" i="43"/>
  <c r="AH33" i="43" s="1"/>
  <c r="AF34" i="43"/>
  <c r="AF33" i="43" s="1"/>
  <c r="AD34" i="43"/>
  <c r="AA34" i="43"/>
  <c r="Z34" i="43"/>
  <c r="Y34" i="43"/>
  <c r="Y33" i="43" s="1"/>
  <c r="X34" i="43"/>
  <c r="X33" i="43" s="1"/>
  <c r="U34" i="43"/>
  <c r="U33" i="43" s="1"/>
  <c r="R34" i="43"/>
  <c r="R33" i="43" s="1"/>
  <c r="P34" i="43"/>
  <c r="O34" i="43"/>
  <c r="O33" i="43" s="1"/>
  <c r="M34" i="43"/>
  <c r="K34" i="43"/>
  <c r="K33" i="43" s="1"/>
  <c r="H34" i="43"/>
  <c r="H33" i="43" s="1"/>
  <c r="G34" i="43"/>
  <c r="F34" i="43"/>
  <c r="E34" i="43"/>
  <c r="B34" i="43"/>
  <c r="B33" i="43" s="1"/>
  <c r="CA33" i="43"/>
  <c r="BY33" i="43"/>
  <c r="BX33" i="43"/>
  <c r="BO33" i="43"/>
  <c r="BE33" i="43"/>
  <c r="BC33" i="43"/>
  <c r="BA33" i="43"/>
  <c r="AR33" i="43"/>
  <c r="AD33" i="43"/>
  <c r="AA33" i="43"/>
  <c r="Z33" i="43"/>
  <c r="P33" i="43"/>
  <c r="G33" i="43"/>
  <c r="F33" i="43"/>
  <c r="E33" i="43"/>
  <c r="CA32" i="43"/>
  <c r="BY32" i="43"/>
  <c r="BV32" i="43"/>
  <c r="BT32" i="43"/>
  <c r="BQ32" i="43"/>
  <c r="BP32" i="43"/>
  <c r="BO32" i="43"/>
  <c r="BN32" i="43"/>
  <c r="BK32" i="43"/>
  <c r="BH32" i="43"/>
  <c r="BF32" i="43"/>
  <c r="BC32" i="43"/>
  <c r="BA32" i="43"/>
  <c r="AX32" i="43"/>
  <c r="AW32" i="43"/>
  <c r="AV32" i="43"/>
  <c r="AU32" i="43"/>
  <c r="AR32" i="43"/>
  <c r="CA31" i="43"/>
  <c r="BY31" i="43"/>
  <c r="BV31" i="43"/>
  <c r="BT31" i="43"/>
  <c r="BQ31" i="43"/>
  <c r="BP31" i="43"/>
  <c r="BO31" i="43"/>
  <c r="BN31" i="43"/>
  <c r="BK31" i="43"/>
  <c r="BH31" i="43"/>
  <c r="BF31" i="43"/>
  <c r="BC31" i="43"/>
  <c r="BA31" i="43"/>
  <c r="AX31" i="43"/>
  <c r="AW31" i="43"/>
  <c r="AV31" i="43"/>
  <c r="AU31" i="43"/>
  <c r="AR31" i="43"/>
  <c r="CA30" i="43"/>
  <c r="BY30" i="43"/>
  <c r="BV30" i="43"/>
  <c r="BT30" i="43"/>
  <c r="BQ30" i="43"/>
  <c r="BP30" i="43"/>
  <c r="BO30" i="43"/>
  <c r="BN30" i="43"/>
  <c r="BK30" i="43"/>
  <c r="BH30" i="43"/>
  <c r="BF30" i="43"/>
  <c r="BC30" i="43"/>
  <c r="BA30" i="43"/>
  <c r="AX30" i="43"/>
  <c r="AW30" i="43"/>
  <c r="AV30" i="43"/>
  <c r="AU30" i="43"/>
  <c r="AR30" i="43"/>
  <c r="CA29" i="43"/>
  <c r="BY29" i="43"/>
  <c r="BV29" i="43"/>
  <c r="BT29" i="43"/>
  <c r="BQ29" i="43"/>
  <c r="BP29" i="43"/>
  <c r="BO29" i="43"/>
  <c r="BN29" i="43"/>
  <c r="BK29" i="43"/>
  <c r="BH29" i="43"/>
  <c r="BF29" i="43"/>
  <c r="BC29" i="43"/>
  <c r="BA29" i="43"/>
  <c r="AX29" i="43"/>
  <c r="AW29" i="43"/>
  <c r="AV29" i="43"/>
  <c r="AU29" i="43"/>
  <c r="AR29" i="43"/>
  <c r="CA28" i="43"/>
  <c r="BY28" i="43"/>
  <c r="BV28" i="43"/>
  <c r="BT28" i="43"/>
  <c r="BQ28" i="43"/>
  <c r="BP28" i="43"/>
  <c r="BO28" i="43"/>
  <c r="BN28" i="43"/>
  <c r="BK28" i="43"/>
  <c r="BH28" i="43"/>
  <c r="BF28" i="43"/>
  <c r="BC28" i="43"/>
  <c r="BA28" i="43"/>
  <c r="AX28" i="43"/>
  <c r="AW28" i="43"/>
  <c r="AV28" i="43"/>
  <c r="AU28" i="43"/>
  <c r="AR28" i="43"/>
  <c r="CA27" i="43"/>
  <c r="BY27" i="43"/>
  <c r="BV27" i="43"/>
  <c r="BT27" i="43"/>
  <c r="BQ27" i="43"/>
  <c r="BP27" i="43"/>
  <c r="BO27" i="43"/>
  <c r="BN27" i="43"/>
  <c r="BK27" i="43"/>
  <c r="BH27" i="43"/>
  <c r="BF27" i="43"/>
  <c r="BC27" i="43"/>
  <c r="BA27" i="43"/>
  <c r="AX27" i="43"/>
  <c r="AW27" i="43"/>
  <c r="AV27" i="43"/>
  <c r="AU27" i="43"/>
  <c r="AR27" i="43"/>
  <c r="CA26" i="43"/>
  <c r="BY26" i="43"/>
  <c r="BV26" i="43"/>
  <c r="BT26" i="43"/>
  <c r="BQ26" i="43"/>
  <c r="BP26" i="43"/>
  <c r="BO26" i="43"/>
  <c r="BN26" i="43"/>
  <c r="BK26" i="43"/>
  <c r="BH26" i="43"/>
  <c r="BF26" i="43"/>
  <c r="BC26" i="43"/>
  <c r="BA26" i="43"/>
  <c r="AX26" i="43"/>
  <c r="AW26" i="43"/>
  <c r="AV26" i="43"/>
  <c r="AU26" i="43"/>
  <c r="AR26" i="43"/>
  <c r="CA25" i="43"/>
  <c r="BY25" i="43"/>
  <c r="BV25" i="43"/>
  <c r="BT25" i="43"/>
  <c r="BQ25" i="43"/>
  <c r="BP25" i="43"/>
  <c r="BO25" i="43"/>
  <c r="BN25" i="43"/>
  <c r="BK25" i="43"/>
  <c r="BH25" i="43"/>
  <c r="BF25" i="43"/>
  <c r="BC25" i="43"/>
  <c r="BA25" i="43"/>
  <c r="AX25" i="43"/>
  <c r="AW25" i="43"/>
  <c r="AV25" i="43"/>
  <c r="AU25" i="43"/>
  <c r="AR25" i="43"/>
  <c r="CA24" i="43"/>
  <c r="BY24" i="43"/>
  <c r="BV24" i="43"/>
  <c r="BT24" i="43"/>
  <c r="BQ24" i="43"/>
  <c r="BP24" i="43"/>
  <c r="BO24" i="43"/>
  <c r="BN24" i="43"/>
  <c r="BK24" i="43"/>
  <c r="BH24" i="43"/>
  <c r="BF24" i="43"/>
  <c r="BC24" i="43"/>
  <c r="BA24" i="43"/>
  <c r="AX24" i="43"/>
  <c r="AW24" i="43"/>
  <c r="AV24" i="43"/>
  <c r="AU24" i="43"/>
  <c r="AR24" i="43"/>
  <c r="CA23" i="43"/>
  <c r="BY23" i="43"/>
  <c r="BV23" i="43"/>
  <c r="BT23" i="43"/>
  <c r="BQ23" i="43"/>
  <c r="BP23" i="43"/>
  <c r="BO23" i="43"/>
  <c r="BN23" i="43"/>
  <c r="BK23" i="43"/>
  <c r="BH23" i="43"/>
  <c r="BF23" i="43"/>
  <c r="BC23" i="43"/>
  <c r="BA23" i="43"/>
  <c r="AX23" i="43"/>
  <c r="AW23" i="43"/>
  <c r="AV23" i="43"/>
  <c r="AU23" i="43"/>
  <c r="AR23" i="43"/>
  <c r="T18" i="43"/>
  <c r="BV17" i="43"/>
  <c r="BS17" i="43"/>
  <c r="BG17" i="43"/>
  <c r="BD17" i="43"/>
  <c r="AF17" i="43"/>
  <c r="AC17" i="43"/>
  <c r="Z17" i="43"/>
  <c r="W17" i="43"/>
  <c r="T17" i="43"/>
  <c r="Q17" i="43"/>
  <c r="N17" i="43"/>
  <c r="K17" i="43"/>
  <c r="AI17" i="43" s="1"/>
  <c r="H17" i="43"/>
  <c r="D17" i="43"/>
  <c r="BV16" i="43"/>
  <c r="BS16" i="43"/>
  <c r="BP16" i="43"/>
  <c r="BM16" i="43"/>
  <c r="BA16" i="43"/>
  <c r="AX16" i="43"/>
  <c r="AF16" i="43"/>
  <c r="AC16" i="43"/>
  <c r="Z16" i="43"/>
  <c r="W16" i="43"/>
  <c r="T16" i="43"/>
  <c r="Q16" i="43"/>
  <c r="N16" i="43"/>
  <c r="K16" i="43"/>
  <c r="H16" i="43"/>
  <c r="AI16" i="43" s="1"/>
  <c r="F16" i="43"/>
  <c r="D16" i="43"/>
  <c r="AF15" i="43"/>
  <c r="AC15" i="43"/>
  <c r="Z15" i="43"/>
  <c r="W15" i="43"/>
  <c r="T15" i="43"/>
  <c r="Q15" i="43"/>
  <c r="K15" i="43"/>
  <c r="H15" i="43"/>
  <c r="AI15" i="43" s="1"/>
  <c r="F15" i="43"/>
  <c r="D15" i="43"/>
  <c r="N15" i="43" s="1"/>
  <c r="AF14" i="43"/>
  <c r="AF18" i="43" s="1"/>
  <c r="AC14" i="43"/>
  <c r="AC18" i="43" s="1"/>
  <c r="Z14" i="43"/>
  <c r="Z18" i="43" s="1"/>
  <c r="W14" i="43"/>
  <c r="W18" i="43" s="1"/>
  <c r="T14" i="43"/>
  <c r="Q14" i="43"/>
  <c r="Q18" i="43" s="1"/>
  <c r="K14" i="43"/>
  <c r="K18" i="43" s="1"/>
  <c r="H14" i="43"/>
  <c r="F14" i="43"/>
  <c r="D14" i="43"/>
  <c r="N14" i="43" s="1"/>
  <c r="N18" i="43" s="1"/>
  <c r="BV13" i="43"/>
  <c r="BS13" i="43"/>
  <c r="BP13" i="43"/>
  <c r="BP17" i="43" s="1"/>
  <c r="BM13" i="43"/>
  <c r="BM17" i="43" s="1"/>
  <c r="BJ13" i="43"/>
  <c r="BJ16" i="43" s="1"/>
  <c r="BG13" i="43"/>
  <c r="BG16" i="43" s="1"/>
  <c r="BD13" i="43"/>
  <c r="BD16" i="43" s="1"/>
  <c r="BA13" i="43"/>
  <c r="BA17" i="43" s="1"/>
  <c r="AX13" i="43"/>
  <c r="AX17" i="43" s="1"/>
  <c r="BS11" i="43"/>
  <c r="BB9" i="43"/>
  <c r="BU8" i="43"/>
  <c r="BI8" i="43"/>
  <c r="BB7" i="43"/>
  <c r="BJ6" i="43"/>
  <c r="BG6" i="43"/>
  <c r="BU5" i="43"/>
  <c r="BB5" i="43"/>
  <c r="AV16" i="43" s="1"/>
  <c r="BW4" i="43"/>
  <c r="BB4" i="43"/>
  <c r="BB3" i="43"/>
  <c r="AQ42" i="42"/>
  <c r="AQ41" i="42"/>
  <c r="AQ40" i="42"/>
  <c r="CH39" i="42"/>
  <c r="AP39" i="42"/>
  <c r="CA37" i="42"/>
  <c r="BY37" i="42"/>
  <c r="BX37" i="42"/>
  <c r="BV37" i="42"/>
  <c r="BT37" i="42"/>
  <c r="BQ37" i="42"/>
  <c r="BP37" i="42"/>
  <c r="BO37" i="42"/>
  <c r="BN37" i="42"/>
  <c r="BK37" i="42"/>
  <c r="BH37" i="42"/>
  <c r="BF37" i="42"/>
  <c r="BE37" i="42"/>
  <c r="BC37" i="42"/>
  <c r="BA37" i="42"/>
  <c r="AX37" i="42"/>
  <c r="AW37" i="42"/>
  <c r="AV37" i="42"/>
  <c r="AU37" i="42"/>
  <c r="AR37" i="42"/>
  <c r="AK37" i="42"/>
  <c r="AI37" i="42"/>
  <c r="AH37" i="42"/>
  <c r="AF37" i="42"/>
  <c r="AD37" i="42"/>
  <c r="AA37" i="42"/>
  <c r="Z37" i="42"/>
  <c r="Y37" i="42"/>
  <c r="X37" i="42"/>
  <c r="U37" i="42"/>
  <c r="R37" i="42"/>
  <c r="P37" i="42"/>
  <c r="O37" i="42"/>
  <c r="M37" i="42"/>
  <c r="K37" i="42"/>
  <c r="H37" i="42"/>
  <c r="G37" i="42"/>
  <c r="F37" i="42"/>
  <c r="E37" i="42"/>
  <c r="B37" i="42"/>
  <c r="CA36" i="42"/>
  <c r="BY36" i="42"/>
  <c r="BX36" i="42"/>
  <c r="BX33" i="42" s="1"/>
  <c r="BV36" i="42"/>
  <c r="BT36" i="42"/>
  <c r="BQ36" i="42"/>
  <c r="BP36" i="42"/>
  <c r="BO36" i="42"/>
  <c r="BN36" i="42"/>
  <c r="BK36" i="42"/>
  <c r="BH36" i="42"/>
  <c r="BF36" i="42"/>
  <c r="BE36" i="42"/>
  <c r="BC36" i="42"/>
  <c r="BA36" i="42"/>
  <c r="AX36" i="42"/>
  <c r="AW36" i="42"/>
  <c r="AV36" i="42"/>
  <c r="AU36" i="42"/>
  <c r="AR36" i="42"/>
  <c r="AK36" i="42"/>
  <c r="AI36" i="42"/>
  <c r="AH36" i="42"/>
  <c r="AF36" i="42"/>
  <c r="AD36" i="42"/>
  <c r="AA36" i="42"/>
  <c r="Z36" i="42"/>
  <c r="Y36" i="42"/>
  <c r="X36" i="42"/>
  <c r="U36" i="42"/>
  <c r="R36" i="42"/>
  <c r="P36" i="42"/>
  <c r="O36" i="42"/>
  <c r="M36" i="42"/>
  <c r="K36" i="42"/>
  <c r="H36" i="42"/>
  <c r="G36" i="42"/>
  <c r="F36" i="42"/>
  <c r="E36" i="42"/>
  <c r="B36" i="42"/>
  <c r="CA35" i="42"/>
  <c r="BY35" i="42"/>
  <c r="BX35" i="42"/>
  <c r="BV35" i="42"/>
  <c r="BT35" i="42"/>
  <c r="BQ35" i="42"/>
  <c r="BP35" i="42"/>
  <c r="BO35" i="42"/>
  <c r="BN35" i="42"/>
  <c r="BN33" i="42" s="1"/>
  <c r="BK35" i="42"/>
  <c r="BK33" i="42" s="1"/>
  <c r="BH35" i="42"/>
  <c r="BF35" i="42"/>
  <c r="BE35" i="42"/>
  <c r="BC35" i="42"/>
  <c r="BA35" i="42"/>
  <c r="AX35" i="42"/>
  <c r="AW35" i="42"/>
  <c r="AV35" i="42"/>
  <c r="AU35" i="42"/>
  <c r="AR35" i="42"/>
  <c r="AK35" i="42"/>
  <c r="AK33" i="42" s="1"/>
  <c r="AI35" i="42"/>
  <c r="AI33" i="42" s="1"/>
  <c r="AH35" i="42"/>
  <c r="AH33" i="42" s="1"/>
  <c r="AF35" i="42"/>
  <c r="AD35" i="42"/>
  <c r="AA35" i="42"/>
  <c r="Z35" i="42"/>
  <c r="Y35" i="42"/>
  <c r="X35" i="42"/>
  <c r="U35" i="42"/>
  <c r="R35" i="42"/>
  <c r="P35" i="42"/>
  <c r="O35" i="42"/>
  <c r="O33" i="42" s="1"/>
  <c r="M35" i="42"/>
  <c r="M33" i="42" s="1"/>
  <c r="K35" i="42"/>
  <c r="K33" i="42" s="1"/>
  <c r="H35" i="42"/>
  <c r="G35" i="42"/>
  <c r="F35" i="42"/>
  <c r="E35" i="42"/>
  <c r="B35" i="42"/>
  <c r="CA34" i="42"/>
  <c r="BY34" i="42"/>
  <c r="BX34" i="42"/>
  <c r="BV34" i="42"/>
  <c r="BV33" i="42" s="1"/>
  <c r="BT34" i="42"/>
  <c r="BT33" i="42" s="1"/>
  <c r="BQ34" i="42"/>
  <c r="BQ33" i="42" s="1"/>
  <c r="BP34" i="42"/>
  <c r="BP33" i="42" s="1"/>
  <c r="BO34" i="42"/>
  <c r="BN34" i="42"/>
  <c r="BK34" i="42"/>
  <c r="BH34" i="42"/>
  <c r="BH33" i="42" s="1"/>
  <c r="BF34" i="42"/>
  <c r="BF33" i="42" s="1"/>
  <c r="BE34" i="42"/>
  <c r="BC34" i="42"/>
  <c r="BA34" i="42"/>
  <c r="AX34" i="42"/>
  <c r="AX33" i="42" s="1"/>
  <c r="AW34" i="42"/>
  <c r="AW33" i="42" s="1"/>
  <c r="AV34" i="42"/>
  <c r="AV33" i="42" s="1"/>
  <c r="AU34" i="42"/>
  <c r="AU33" i="42" s="1"/>
  <c r="AR34" i="42"/>
  <c r="AK34" i="42"/>
  <c r="AI34" i="42"/>
  <c r="AH34" i="42"/>
  <c r="AF34" i="42"/>
  <c r="AF33" i="42" s="1"/>
  <c r="AD34" i="42"/>
  <c r="AA34" i="42"/>
  <c r="Z34" i="42"/>
  <c r="Y34" i="42"/>
  <c r="Y33" i="42" s="1"/>
  <c r="X34" i="42"/>
  <c r="X33" i="42" s="1"/>
  <c r="U34" i="42"/>
  <c r="U33" i="42" s="1"/>
  <c r="R34" i="42"/>
  <c r="R33" i="42" s="1"/>
  <c r="P34" i="42"/>
  <c r="O34" i="42"/>
  <c r="M34" i="42"/>
  <c r="K34" i="42"/>
  <c r="H34" i="42"/>
  <c r="H33" i="42" s="1"/>
  <c r="G34" i="42"/>
  <c r="F34" i="42"/>
  <c r="E34" i="42"/>
  <c r="B34" i="42"/>
  <c r="B33" i="42" s="1"/>
  <c r="CA33" i="42"/>
  <c r="BY33" i="42"/>
  <c r="BO33" i="42"/>
  <c r="BE33" i="42"/>
  <c r="BC33" i="42"/>
  <c r="BA33" i="42"/>
  <c r="AR33" i="42"/>
  <c r="AD33" i="42"/>
  <c r="AA33" i="42"/>
  <c r="Z33" i="42"/>
  <c r="P33" i="42"/>
  <c r="G33" i="42"/>
  <c r="F33" i="42"/>
  <c r="E33" i="42"/>
  <c r="CA32" i="42"/>
  <c r="BY32" i="42"/>
  <c r="BV32" i="42"/>
  <c r="BT32" i="42"/>
  <c r="BQ32" i="42"/>
  <c r="BP32" i="42"/>
  <c r="BO32" i="42"/>
  <c r="BN32" i="42"/>
  <c r="BK32" i="42"/>
  <c r="BH32" i="42"/>
  <c r="BF32" i="42"/>
  <c r="BC32" i="42"/>
  <c r="BA32" i="42"/>
  <c r="AX32" i="42"/>
  <c r="AW32" i="42"/>
  <c r="AV32" i="42"/>
  <c r="AU32" i="42"/>
  <c r="AR32" i="42"/>
  <c r="CA31" i="42"/>
  <c r="BY31" i="42"/>
  <c r="BV31" i="42"/>
  <c r="BT31" i="42"/>
  <c r="BQ31" i="42"/>
  <c r="BP31" i="42"/>
  <c r="BO31" i="42"/>
  <c r="BN31" i="42"/>
  <c r="BK31" i="42"/>
  <c r="BH31" i="42"/>
  <c r="BF31" i="42"/>
  <c r="BC31" i="42"/>
  <c r="BA31" i="42"/>
  <c r="AX31" i="42"/>
  <c r="AW31" i="42"/>
  <c r="AV31" i="42"/>
  <c r="AU31" i="42"/>
  <c r="AR31" i="42"/>
  <c r="CA30" i="42"/>
  <c r="BY30" i="42"/>
  <c r="BV30" i="42"/>
  <c r="BT30" i="42"/>
  <c r="BQ30" i="42"/>
  <c r="BP30" i="42"/>
  <c r="BO30" i="42"/>
  <c r="BN30" i="42"/>
  <c r="BK30" i="42"/>
  <c r="BH30" i="42"/>
  <c r="BF30" i="42"/>
  <c r="BC30" i="42"/>
  <c r="BA30" i="42"/>
  <c r="AX30" i="42"/>
  <c r="AW30" i="42"/>
  <c r="AV30" i="42"/>
  <c r="AU30" i="42"/>
  <c r="AR30" i="42"/>
  <c r="CA29" i="42"/>
  <c r="BY29" i="42"/>
  <c r="BV29" i="42"/>
  <c r="BT29" i="42"/>
  <c r="BQ29" i="42"/>
  <c r="BP29" i="42"/>
  <c r="BO29" i="42"/>
  <c r="BN29" i="42"/>
  <c r="BK29" i="42"/>
  <c r="BH29" i="42"/>
  <c r="BF29" i="42"/>
  <c r="BC29" i="42"/>
  <c r="BA29" i="42"/>
  <c r="AX29" i="42"/>
  <c r="AW29" i="42"/>
  <c r="AV29" i="42"/>
  <c r="AU29" i="42"/>
  <c r="AR29" i="42"/>
  <c r="CA28" i="42"/>
  <c r="BY28" i="42"/>
  <c r="BV28" i="42"/>
  <c r="BT28" i="42"/>
  <c r="BQ28" i="42"/>
  <c r="BP28" i="42"/>
  <c r="BO28" i="42"/>
  <c r="BN28" i="42"/>
  <c r="BK28" i="42"/>
  <c r="BH28" i="42"/>
  <c r="BF28" i="42"/>
  <c r="BC28" i="42"/>
  <c r="BA28" i="42"/>
  <c r="AX28" i="42"/>
  <c r="AW28" i="42"/>
  <c r="AV28" i="42"/>
  <c r="AU28" i="42"/>
  <c r="AR28" i="42"/>
  <c r="CA27" i="42"/>
  <c r="BY27" i="42"/>
  <c r="BV27" i="42"/>
  <c r="BT27" i="42"/>
  <c r="BQ27" i="42"/>
  <c r="BP27" i="42"/>
  <c r="BO27" i="42"/>
  <c r="BN27" i="42"/>
  <c r="BK27" i="42"/>
  <c r="BH27" i="42"/>
  <c r="BF27" i="42"/>
  <c r="BC27" i="42"/>
  <c r="BA27" i="42"/>
  <c r="AX27" i="42"/>
  <c r="AW27" i="42"/>
  <c r="AV27" i="42"/>
  <c r="AU27" i="42"/>
  <c r="AR27" i="42"/>
  <c r="CA26" i="42"/>
  <c r="BY26" i="42"/>
  <c r="BV26" i="42"/>
  <c r="BT26" i="42"/>
  <c r="BQ26" i="42"/>
  <c r="BP26" i="42"/>
  <c r="BO26" i="42"/>
  <c r="BN26" i="42"/>
  <c r="BK26" i="42"/>
  <c r="BH26" i="42"/>
  <c r="BF26" i="42"/>
  <c r="BC26" i="42"/>
  <c r="BA26" i="42"/>
  <c r="AX26" i="42"/>
  <c r="AW26" i="42"/>
  <c r="AV26" i="42"/>
  <c r="AU26" i="42"/>
  <c r="AR26" i="42"/>
  <c r="CA25" i="42"/>
  <c r="BY25" i="42"/>
  <c r="BV25" i="42"/>
  <c r="BT25" i="42"/>
  <c r="BQ25" i="42"/>
  <c r="BP25" i="42"/>
  <c r="BO25" i="42"/>
  <c r="BN25" i="42"/>
  <c r="BK25" i="42"/>
  <c r="BH25" i="42"/>
  <c r="BF25" i="42"/>
  <c r="BC25" i="42"/>
  <c r="BA25" i="42"/>
  <c r="AX25" i="42"/>
  <c r="AW25" i="42"/>
  <c r="AV25" i="42"/>
  <c r="AU25" i="42"/>
  <c r="AR25" i="42"/>
  <c r="CA24" i="42"/>
  <c r="BY24" i="42"/>
  <c r="BV24" i="42"/>
  <c r="BT24" i="42"/>
  <c r="BQ24" i="42"/>
  <c r="BP24" i="42"/>
  <c r="BO24" i="42"/>
  <c r="BN24" i="42"/>
  <c r="BK24" i="42"/>
  <c r="BH24" i="42"/>
  <c r="BF24" i="42"/>
  <c r="BC24" i="42"/>
  <c r="BA24" i="42"/>
  <c r="AX24" i="42"/>
  <c r="AW24" i="42"/>
  <c r="AV24" i="42"/>
  <c r="AU24" i="42"/>
  <c r="AR24" i="42"/>
  <c r="CA23" i="42"/>
  <c r="BY23" i="42"/>
  <c r="BV23" i="42"/>
  <c r="BT23" i="42"/>
  <c r="BQ23" i="42"/>
  <c r="BP23" i="42"/>
  <c r="BO23" i="42"/>
  <c r="BN23" i="42"/>
  <c r="BK23" i="42"/>
  <c r="BH23" i="42"/>
  <c r="BF23" i="42"/>
  <c r="BC23" i="42"/>
  <c r="BA23" i="42"/>
  <c r="AX23" i="42"/>
  <c r="AW23" i="42"/>
  <c r="AV23" i="42"/>
  <c r="AU23" i="42"/>
  <c r="AR23" i="42"/>
  <c r="BV17" i="42"/>
  <c r="BS17" i="42"/>
  <c r="BG17" i="42"/>
  <c r="BD17" i="42"/>
  <c r="BA17" i="42"/>
  <c r="AX17" i="42"/>
  <c r="AT17" i="42"/>
  <c r="AF17" i="42"/>
  <c r="AC17" i="42"/>
  <c r="Z17" i="42"/>
  <c r="W17" i="42"/>
  <c r="T17" i="42"/>
  <c r="Q17" i="42"/>
  <c r="N17" i="42"/>
  <c r="K17" i="42"/>
  <c r="H17" i="42"/>
  <c r="AI17" i="42" s="1"/>
  <c r="D17" i="42"/>
  <c r="BS16" i="42"/>
  <c r="BP16" i="42"/>
  <c r="BM16" i="42"/>
  <c r="BA16" i="42"/>
  <c r="AX16" i="42"/>
  <c r="AV16" i="42"/>
  <c r="AT16" i="42"/>
  <c r="AF16" i="42"/>
  <c r="AC16" i="42"/>
  <c r="Z16" i="42"/>
  <c r="W16" i="42"/>
  <c r="AI16" i="42" s="1"/>
  <c r="T16" i="42"/>
  <c r="Q16" i="42"/>
  <c r="N16" i="42"/>
  <c r="K16" i="42"/>
  <c r="H16" i="42"/>
  <c r="F16" i="42"/>
  <c r="D16" i="42"/>
  <c r="BS15" i="42"/>
  <c r="BP15" i="42"/>
  <c r="BM15" i="42"/>
  <c r="AV15" i="42"/>
  <c r="AT15" i="42"/>
  <c r="AC15" i="42"/>
  <c r="Z15" i="42"/>
  <c r="W15" i="42"/>
  <c r="F15" i="42"/>
  <c r="D15" i="42"/>
  <c r="T15" i="42" s="1"/>
  <c r="BS14" i="42"/>
  <c r="BS18" i="42" s="1"/>
  <c r="BP14" i="42"/>
  <c r="BP18" i="42" s="1"/>
  <c r="BM14" i="42"/>
  <c r="BM18" i="42" s="1"/>
  <c r="AV14" i="42"/>
  <c r="AT14" i="42"/>
  <c r="BJ14" i="42" s="1"/>
  <c r="BJ18" i="42" s="1"/>
  <c r="AC14" i="42"/>
  <c r="AC18" i="42" s="1"/>
  <c r="Z14" i="42"/>
  <c r="Z18" i="42" s="1"/>
  <c r="W14" i="42"/>
  <c r="W18" i="42" s="1"/>
  <c r="F14" i="42"/>
  <c r="D14" i="42"/>
  <c r="T14" i="42" s="1"/>
  <c r="T18" i="42" s="1"/>
  <c r="BV13" i="42"/>
  <c r="BV16" i="42" s="1"/>
  <c r="BS13" i="42"/>
  <c r="BP13" i="42"/>
  <c r="BP17" i="42" s="1"/>
  <c r="BM13" i="42"/>
  <c r="BM17" i="42" s="1"/>
  <c r="BJ13" i="42"/>
  <c r="BJ16" i="42" s="1"/>
  <c r="BG13" i="42"/>
  <c r="BG16" i="42" s="1"/>
  <c r="BD13" i="42"/>
  <c r="BD16" i="42" s="1"/>
  <c r="BA13" i="42"/>
  <c r="AX13" i="42"/>
  <c r="BS11" i="42"/>
  <c r="BJ15" i="42" s="1"/>
  <c r="BB9" i="42"/>
  <c r="BU8" i="42"/>
  <c r="BI8" i="42"/>
  <c r="BB7" i="42"/>
  <c r="BJ6" i="42"/>
  <c r="BG6" i="42"/>
  <c r="BU5" i="42"/>
  <c r="BB5" i="42"/>
  <c r="BW4" i="42"/>
  <c r="BB4" i="42"/>
  <c r="BB3" i="42"/>
  <c r="AQ42" i="41"/>
  <c r="AQ41" i="41"/>
  <c r="AQ40" i="41"/>
  <c r="CH39" i="41"/>
  <c r="AP39" i="41"/>
  <c r="CA37" i="41"/>
  <c r="BY37" i="41"/>
  <c r="BX37" i="41"/>
  <c r="BV37" i="41"/>
  <c r="BT37" i="41"/>
  <c r="BQ37" i="41"/>
  <c r="BP37" i="41"/>
  <c r="BO37" i="41"/>
  <c r="BN37" i="41"/>
  <c r="BK37" i="41"/>
  <c r="BH37" i="41"/>
  <c r="BF37" i="41"/>
  <c r="BE37" i="41"/>
  <c r="BC37" i="41"/>
  <c r="BA37" i="41"/>
  <c r="AX37" i="41"/>
  <c r="AW37" i="41"/>
  <c r="AV37" i="41"/>
  <c r="AU37" i="41"/>
  <c r="AR37" i="41"/>
  <c r="AK37" i="41"/>
  <c r="AI37" i="41"/>
  <c r="AH37" i="41"/>
  <c r="AF37" i="41"/>
  <c r="AD37" i="41"/>
  <c r="AA37" i="41"/>
  <c r="Z37" i="41"/>
  <c r="Y37" i="41"/>
  <c r="X37" i="41"/>
  <c r="U37" i="41"/>
  <c r="R37" i="41"/>
  <c r="P37" i="41"/>
  <c r="O37" i="41"/>
  <c r="M37" i="41"/>
  <c r="K37" i="41"/>
  <c r="H37" i="41"/>
  <c r="G37" i="41"/>
  <c r="F37" i="41"/>
  <c r="E37" i="41"/>
  <c r="B37" i="41"/>
  <c r="CA36" i="41"/>
  <c r="BY36" i="41"/>
  <c r="BX36" i="41"/>
  <c r="BV36" i="41"/>
  <c r="BT36" i="41"/>
  <c r="BQ36" i="41"/>
  <c r="BP36" i="41"/>
  <c r="BO36" i="41"/>
  <c r="BN36" i="41"/>
  <c r="BK36" i="41"/>
  <c r="BH36" i="41"/>
  <c r="BF36" i="41"/>
  <c r="BE36" i="41"/>
  <c r="BC36" i="41"/>
  <c r="BA36" i="41"/>
  <c r="AX36" i="41"/>
  <c r="AW36" i="41"/>
  <c r="AV36" i="41"/>
  <c r="AU36" i="41"/>
  <c r="AR36" i="41"/>
  <c r="AK36" i="41"/>
  <c r="AI36" i="41"/>
  <c r="AH36" i="41"/>
  <c r="AF36" i="41"/>
  <c r="AD36" i="41"/>
  <c r="AA36" i="41"/>
  <c r="Z36" i="41"/>
  <c r="Y36" i="41"/>
  <c r="X36" i="41"/>
  <c r="U36" i="41"/>
  <c r="R36" i="41"/>
  <c r="P36" i="41"/>
  <c r="O36" i="41"/>
  <c r="M36" i="41"/>
  <c r="K36" i="41"/>
  <c r="H36" i="41"/>
  <c r="G36" i="41"/>
  <c r="F36" i="41"/>
  <c r="E36" i="41"/>
  <c r="B36" i="41"/>
  <c r="CA35" i="41"/>
  <c r="BY35" i="41"/>
  <c r="BY33" i="41" s="1"/>
  <c r="BX35" i="41"/>
  <c r="BX33" i="41" s="1"/>
  <c r="BV35" i="41"/>
  <c r="BV33" i="41" s="1"/>
  <c r="BT35" i="41"/>
  <c r="BQ35" i="41"/>
  <c r="BP35" i="41"/>
  <c r="BO35" i="41"/>
  <c r="BN35" i="41"/>
  <c r="BK35" i="41"/>
  <c r="BH35" i="41"/>
  <c r="BF35" i="41"/>
  <c r="BE35" i="41"/>
  <c r="BC35" i="41"/>
  <c r="BC33" i="41" s="1"/>
  <c r="BA35" i="41"/>
  <c r="BA33" i="41" s="1"/>
  <c r="AX35" i="41"/>
  <c r="AX33" i="41" s="1"/>
  <c r="AW35" i="41"/>
  <c r="AV35" i="41"/>
  <c r="AU35" i="41"/>
  <c r="AR35" i="41"/>
  <c r="AK35" i="41"/>
  <c r="AI35" i="41"/>
  <c r="AH35" i="41"/>
  <c r="AF35" i="41"/>
  <c r="AD35" i="41"/>
  <c r="AA35" i="41"/>
  <c r="AA33" i="41" s="1"/>
  <c r="Z35" i="41"/>
  <c r="Z33" i="41" s="1"/>
  <c r="Y35" i="41"/>
  <c r="Y33" i="41" s="1"/>
  <c r="X35" i="41"/>
  <c r="U35" i="41"/>
  <c r="R35" i="41"/>
  <c r="P35" i="41"/>
  <c r="O35" i="41"/>
  <c r="M35" i="41"/>
  <c r="K35" i="41"/>
  <c r="H35" i="41"/>
  <c r="G35" i="41"/>
  <c r="F35" i="41"/>
  <c r="F33" i="41" s="1"/>
  <c r="E35" i="41"/>
  <c r="E33" i="41" s="1"/>
  <c r="B35" i="41"/>
  <c r="B33" i="41" s="1"/>
  <c r="CA34" i="41"/>
  <c r="BY34" i="41"/>
  <c r="BX34" i="41"/>
  <c r="BV34" i="41"/>
  <c r="BT34" i="41"/>
  <c r="BT33" i="41" s="1"/>
  <c r="BQ34" i="41"/>
  <c r="BP34" i="41"/>
  <c r="BO34" i="41"/>
  <c r="BN34" i="41"/>
  <c r="BN33" i="41" s="1"/>
  <c r="BK34" i="41"/>
  <c r="BK33" i="41" s="1"/>
  <c r="BH34" i="41"/>
  <c r="BH33" i="41" s="1"/>
  <c r="BF34" i="41"/>
  <c r="BF33" i="41" s="1"/>
  <c r="BE34" i="41"/>
  <c r="BC34" i="41"/>
  <c r="BA34" i="41"/>
  <c r="AX34" i="41"/>
  <c r="AW34" i="41"/>
  <c r="AW33" i="41" s="1"/>
  <c r="AV34" i="41"/>
  <c r="AU34" i="41"/>
  <c r="AR34" i="41"/>
  <c r="AK34" i="41"/>
  <c r="AK33" i="41" s="1"/>
  <c r="AI34" i="41"/>
  <c r="AI33" i="41" s="1"/>
  <c r="AH34" i="41"/>
  <c r="AH33" i="41" s="1"/>
  <c r="AF34" i="41"/>
  <c r="AF33" i="41" s="1"/>
  <c r="AD34" i="41"/>
  <c r="AA34" i="41"/>
  <c r="Z34" i="41"/>
  <c r="Y34" i="41"/>
  <c r="X34" i="41"/>
  <c r="X33" i="41" s="1"/>
  <c r="U34" i="41"/>
  <c r="R34" i="41"/>
  <c r="P34" i="41"/>
  <c r="O34" i="41"/>
  <c r="O33" i="41" s="1"/>
  <c r="M34" i="41"/>
  <c r="M33" i="41" s="1"/>
  <c r="K34" i="41"/>
  <c r="K33" i="41" s="1"/>
  <c r="H34" i="41"/>
  <c r="H33" i="41" s="1"/>
  <c r="G34" i="41"/>
  <c r="F34" i="41"/>
  <c r="E34" i="41"/>
  <c r="B34" i="41"/>
  <c r="CA33" i="41"/>
  <c r="BQ33" i="41"/>
  <c r="BP33" i="41"/>
  <c r="BO33" i="41"/>
  <c r="BE33" i="41"/>
  <c r="AV33" i="41"/>
  <c r="AU33" i="41"/>
  <c r="AR33" i="41"/>
  <c r="AD33" i="41"/>
  <c r="U33" i="41"/>
  <c r="R33" i="41"/>
  <c r="P33" i="41"/>
  <c r="G33" i="41"/>
  <c r="CA32" i="41"/>
  <c r="BY32" i="41"/>
  <c r="BV32" i="41"/>
  <c r="BT32" i="41"/>
  <c r="BQ32" i="41"/>
  <c r="BP32" i="41"/>
  <c r="BO32" i="41"/>
  <c r="BN32" i="41"/>
  <c r="BK32" i="41"/>
  <c r="BH32" i="41"/>
  <c r="BF32" i="41"/>
  <c r="BC32" i="41"/>
  <c r="BA32" i="41"/>
  <c r="AX32" i="41"/>
  <c r="AW32" i="41"/>
  <c r="AV32" i="41"/>
  <c r="AU32" i="41"/>
  <c r="AR32" i="41"/>
  <c r="CA31" i="41"/>
  <c r="BY31" i="41"/>
  <c r="BV31" i="41"/>
  <c r="BT31" i="41"/>
  <c r="BQ31" i="41"/>
  <c r="BP31" i="41"/>
  <c r="BO31" i="41"/>
  <c r="BN31" i="41"/>
  <c r="BK31" i="41"/>
  <c r="BH31" i="41"/>
  <c r="BF31" i="41"/>
  <c r="BC31" i="41"/>
  <c r="BA31" i="41"/>
  <c r="AX31" i="41"/>
  <c r="AW31" i="41"/>
  <c r="AV31" i="41"/>
  <c r="AU31" i="41"/>
  <c r="AR31" i="41"/>
  <c r="CA30" i="41"/>
  <c r="BY30" i="41"/>
  <c r="BV30" i="41"/>
  <c r="BT30" i="41"/>
  <c r="BQ30" i="41"/>
  <c r="BP30" i="41"/>
  <c r="BO30" i="41"/>
  <c r="BN30" i="41"/>
  <c r="BK30" i="41"/>
  <c r="BH30" i="41"/>
  <c r="BF30" i="41"/>
  <c r="BC30" i="41"/>
  <c r="BA30" i="41"/>
  <c r="AX30" i="41"/>
  <c r="AW30" i="41"/>
  <c r="AV30" i="41"/>
  <c r="AU30" i="41"/>
  <c r="AR30" i="41"/>
  <c r="CA29" i="41"/>
  <c r="BY29" i="41"/>
  <c r="BV29" i="41"/>
  <c r="BT29" i="41"/>
  <c r="BQ29" i="41"/>
  <c r="BP29" i="41"/>
  <c r="BO29" i="41"/>
  <c r="BN29" i="41"/>
  <c r="BK29" i="41"/>
  <c r="BH29" i="41"/>
  <c r="BF29" i="41"/>
  <c r="BC29" i="41"/>
  <c r="BA29" i="41"/>
  <c r="AX29" i="41"/>
  <c r="AW29" i="41"/>
  <c r="AV29" i="41"/>
  <c r="AU29" i="41"/>
  <c r="AR29" i="41"/>
  <c r="CA28" i="41"/>
  <c r="BY28" i="41"/>
  <c r="BV28" i="41"/>
  <c r="BT28" i="41"/>
  <c r="BQ28" i="41"/>
  <c r="BP28" i="41"/>
  <c r="BO28" i="41"/>
  <c r="BN28" i="41"/>
  <c r="BK28" i="41"/>
  <c r="BH28" i="41"/>
  <c r="BF28" i="41"/>
  <c r="BC28" i="41"/>
  <c r="BA28" i="41"/>
  <c r="AX28" i="41"/>
  <c r="AW28" i="41"/>
  <c r="AV28" i="41"/>
  <c r="AU28" i="41"/>
  <c r="AR28" i="41"/>
  <c r="CA27" i="41"/>
  <c r="BY27" i="41"/>
  <c r="BV27" i="41"/>
  <c r="BT27" i="41"/>
  <c r="BQ27" i="41"/>
  <c r="BP27" i="41"/>
  <c r="BO27" i="41"/>
  <c r="BN27" i="41"/>
  <c r="BK27" i="41"/>
  <c r="BH27" i="41"/>
  <c r="BF27" i="41"/>
  <c r="BC27" i="41"/>
  <c r="BA27" i="41"/>
  <c r="AX27" i="41"/>
  <c r="AW27" i="41"/>
  <c r="AV27" i="41"/>
  <c r="AU27" i="41"/>
  <c r="AR27" i="41"/>
  <c r="CA26" i="41"/>
  <c r="BY26" i="41"/>
  <c r="BV26" i="41"/>
  <c r="BT26" i="41"/>
  <c r="BQ26" i="41"/>
  <c r="BP26" i="41"/>
  <c r="BO26" i="41"/>
  <c r="BN26" i="41"/>
  <c r="BK26" i="41"/>
  <c r="BH26" i="41"/>
  <c r="BF26" i="41"/>
  <c r="BC26" i="41"/>
  <c r="BA26" i="41"/>
  <c r="AX26" i="41"/>
  <c r="AW26" i="41"/>
  <c r="AV26" i="41"/>
  <c r="AU26" i="41"/>
  <c r="AR26" i="41"/>
  <c r="CA25" i="41"/>
  <c r="BY25" i="41"/>
  <c r="BV25" i="41"/>
  <c r="BT25" i="41"/>
  <c r="BQ25" i="41"/>
  <c r="BP25" i="41"/>
  <c r="BO25" i="41"/>
  <c r="BN25" i="41"/>
  <c r="BK25" i="41"/>
  <c r="BH25" i="41"/>
  <c r="BF25" i="41"/>
  <c r="BC25" i="41"/>
  <c r="BA25" i="41"/>
  <c r="AX25" i="41"/>
  <c r="AW25" i="41"/>
  <c r="AV25" i="41"/>
  <c r="AU25" i="41"/>
  <c r="AR25" i="41"/>
  <c r="CA24" i="41"/>
  <c r="BY24" i="41"/>
  <c r="BV24" i="41"/>
  <c r="BT24" i="41"/>
  <c r="BQ24" i="41"/>
  <c r="BP24" i="41"/>
  <c r="BO24" i="41"/>
  <c r="BN24" i="41"/>
  <c r="BK24" i="41"/>
  <c r="BH24" i="41"/>
  <c r="BF24" i="41"/>
  <c r="BC24" i="41"/>
  <c r="BA24" i="41"/>
  <c r="AX24" i="41"/>
  <c r="AW24" i="41"/>
  <c r="AV24" i="41"/>
  <c r="AU24" i="41"/>
  <c r="AR24" i="41"/>
  <c r="CA23" i="41"/>
  <c r="BY23" i="41"/>
  <c r="BV23" i="41"/>
  <c r="BT23" i="41"/>
  <c r="BQ23" i="41"/>
  <c r="BP23" i="41"/>
  <c r="BO23" i="41"/>
  <c r="BN23" i="41"/>
  <c r="BK23" i="41"/>
  <c r="BH23" i="41"/>
  <c r="BF23" i="41"/>
  <c r="BC23" i="41"/>
  <c r="BA23" i="41"/>
  <c r="AX23" i="41"/>
  <c r="AW23" i="41"/>
  <c r="AV23" i="41"/>
  <c r="AU23" i="41"/>
  <c r="AR23" i="41"/>
  <c r="AF18" i="41"/>
  <c r="Z18" i="41"/>
  <c r="W18" i="41"/>
  <c r="T18" i="41"/>
  <c r="BV17" i="41"/>
  <c r="BS17" i="41"/>
  <c r="BP17" i="41"/>
  <c r="BJ17" i="41"/>
  <c r="BG17" i="41"/>
  <c r="BD17" i="41"/>
  <c r="AF17" i="41"/>
  <c r="AC17" i="41"/>
  <c r="Z17" i="41"/>
  <c r="W17" i="41"/>
  <c r="T17" i="41"/>
  <c r="Q17" i="41"/>
  <c r="N17" i="41"/>
  <c r="K17" i="41"/>
  <c r="AI17" i="41" s="1"/>
  <c r="H17" i="41"/>
  <c r="D17" i="41"/>
  <c r="BV16" i="41"/>
  <c r="BS16" i="41"/>
  <c r="BP16" i="41"/>
  <c r="BM16" i="41"/>
  <c r="BJ16" i="41"/>
  <c r="BD16" i="41"/>
  <c r="BA16" i="41"/>
  <c r="AX16" i="41"/>
  <c r="AF16" i="41"/>
  <c r="AC16" i="41"/>
  <c r="Z16" i="41"/>
  <c r="W16" i="41"/>
  <c r="T16" i="41"/>
  <c r="Q16" i="41"/>
  <c r="N16" i="41"/>
  <c r="K16" i="41"/>
  <c r="H16" i="41"/>
  <c r="AI16" i="41" s="1"/>
  <c r="F16" i="41"/>
  <c r="D16" i="41"/>
  <c r="AF15" i="41"/>
  <c r="AC15" i="41"/>
  <c r="Z15" i="41"/>
  <c r="W15" i="41"/>
  <c r="T15" i="41"/>
  <c r="Q15" i="41"/>
  <c r="N15" i="41"/>
  <c r="K15" i="41"/>
  <c r="H15" i="41"/>
  <c r="AI15" i="41" s="1"/>
  <c r="F15" i="41"/>
  <c r="D15" i="41"/>
  <c r="AF14" i="41"/>
  <c r="AC14" i="41"/>
  <c r="AC18" i="41" s="1"/>
  <c r="Z14" i="41"/>
  <c r="W14" i="41"/>
  <c r="T14" i="41"/>
  <c r="Q14" i="41"/>
  <c r="Q18" i="41" s="1"/>
  <c r="N14" i="41"/>
  <c r="N18" i="41" s="1"/>
  <c r="K14" i="41"/>
  <c r="K18" i="41" s="1"/>
  <c r="H14" i="41"/>
  <c r="AI14" i="41" s="1"/>
  <c r="F14" i="41"/>
  <c r="D14" i="41"/>
  <c r="BV13" i="41"/>
  <c r="BS13" i="41"/>
  <c r="BP13" i="41"/>
  <c r="BM13" i="41"/>
  <c r="BM17" i="41" s="1"/>
  <c r="BJ13" i="41"/>
  <c r="BG13" i="41"/>
  <c r="BG16" i="41" s="1"/>
  <c r="BD13" i="41"/>
  <c r="BA13" i="41"/>
  <c r="BA17" i="41" s="1"/>
  <c r="AX13" i="41"/>
  <c r="AX17" i="41" s="1"/>
  <c r="BY17" i="41" s="1"/>
  <c r="BS11" i="41"/>
  <c r="BB9" i="41"/>
  <c r="BU8" i="41"/>
  <c r="BI8" i="41"/>
  <c r="BB7" i="41"/>
  <c r="BJ6" i="41"/>
  <c r="BG6" i="41"/>
  <c r="BU5" i="41"/>
  <c r="BB5" i="41"/>
  <c r="AV16" i="41" s="1"/>
  <c r="BW4" i="41"/>
  <c r="BB4" i="41"/>
  <c r="BB3" i="41"/>
  <c r="BA13" i="19"/>
  <c r="BD13" i="19"/>
  <c r="BG13" i="19"/>
  <c r="BJ13" i="19"/>
  <c r="BM13" i="19"/>
  <c r="BM16" i="19" s="1"/>
  <c r="BP13" i="19"/>
  <c r="BS13" i="19"/>
  <c r="BV13" i="19"/>
  <c r="BU5" i="19"/>
  <c r="AJ5" i="43" l="1"/>
  <c r="BY16" i="43"/>
  <c r="BZ5" i="43"/>
  <c r="AI14" i="43"/>
  <c r="BY17" i="43"/>
  <c r="H18" i="43"/>
  <c r="AI18" i="43" s="1"/>
  <c r="AI11" i="43" s="1"/>
  <c r="AT17" i="43"/>
  <c r="AT14" i="43"/>
  <c r="AT15" i="43"/>
  <c r="AT16" i="43"/>
  <c r="AV14" i="43"/>
  <c r="AV15" i="43"/>
  <c r="BJ17" i="43"/>
  <c r="AJ5" i="42"/>
  <c r="BZ5" i="42"/>
  <c r="BY16" i="42"/>
  <c r="AF14" i="42"/>
  <c r="BV14" i="42"/>
  <c r="BV18" i="42" s="1"/>
  <c r="AF15" i="42"/>
  <c r="BV15" i="42"/>
  <c r="H14" i="42"/>
  <c r="AX14" i="42"/>
  <c r="AX15" i="42"/>
  <c r="BY15" i="42" s="1"/>
  <c r="N14" i="42"/>
  <c r="BD14" i="42"/>
  <c r="BD18" i="42" s="1"/>
  <c r="N15" i="42"/>
  <c r="BD15" i="42"/>
  <c r="BJ17" i="42"/>
  <c r="BY17" i="42" s="1"/>
  <c r="K15" i="42"/>
  <c r="Q14" i="42"/>
  <c r="Q18" i="42" s="1"/>
  <c r="BG14" i="42"/>
  <c r="BG18" i="42" s="1"/>
  <c r="Q15" i="42"/>
  <c r="BG15" i="42"/>
  <c r="H15" i="42"/>
  <c r="K14" i="42"/>
  <c r="BA14" i="42"/>
  <c r="BA18" i="42" s="1"/>
  <c r="BA15" i="42"/>
  <c r="BZ5" i="41"/>
  <c r="AJ5" i="41"/>
  <c r="BY16" i="41"/>
  <c r="H18" i="41"/>
  <c r="AI18" i="41" s="1"/>
  <c r="AI11" i="41" s="1"/>
  <c r="AT17" i="41"/>
  <c r="AT14" i="41"/>
  <c r="AT15" i="41"/>
  <c r="AT16" i="41"/>
  <c r="AV14" i="41"/>
  <c r="AV15" i="41"/>
  <c r="BJ16" i="19"/>
  <c r="BV16" i="19"/>
  <c r="BS16" i="19"/>
  <c r="BP16" i="19"/>
  <c r="BG16" i="19"/>
  <c r="BJ15" i="43" l="1"/>
  <c r="AX15" i="43"/>
  <c r="BY15" i="43" s="1"/>
  <c r="BM15" i="43"/>
  <c r="BG15" i="43"/>
  <c r="BD15" i="43"/>
  <c r="BA15" i="43"/>
  <c r="BV15" i="43"/>
  <c r="BS15" i="43"/>
  <c r="BP15" i="43"/>
  <c r="BJ14" i="43"/>
  <c r="BJ18" i="43" s="1"/>
  <c r="BG14" i="43"/>
  <c r="BG18" i="43" s="1"/>
  <c r="BD14" i="43"/>
  <c r="BD18" i="43" s="1"/>
  <c r="AX14" i="43"/>
  <c r="BA14" i="43"/>
  <c r="BA18" i="43" s="1"/>
  <c r="BV14" i="43"/>
  <c r="BV18" i="43" s="1"/>
  <c r="BS14" i="43"/>
  <c r="BS18" i="43" s="1"/>
  <c r="BP14" i="43"/>
  <c r="BP18" i="43" s="1"/>
  <c r="BM14" i="43"/>
  <c r="BM18" i="43" s="1"/>
  <c r="K18" i="42"/>
  <c r="AI14" i="42"/>
  <c r="H18" i="42"/>
  <c r="AF18" i="42"/>
  <c r="N18" i="42"/>
  <c r="AI15" i="42"/>
  <c r="BY14" i="42"/>
  <c r="AX18" i="42"/>
  <c r="BY18" i="42" s="1"/>
  <c r="BY11" i="42" s="1"/>
  <c r="BG15" i="41"/>
  <c r="BV15" i="41"/>
  <c r="BS15" i="41"/>
  <c r="BP15" i="41"/>
  <c r="BM15" i="41"/>
  <c r="BJ15" i="41"/>
  <c r="BD15" i="41"/>
  <c r="BA15" i="41"/>
  <c r="AX15" i="41"/>
  <c r="BY15" i="41" s="1"/>
  <c r="BG14" i="41"/>
  <c r="BG18" i="41" s="1"/>
  <c r="BD14" i="41"/>
  <c r="BD18" i="41" s="1"/>
  <c r="BA14" i="41"/>
  <c r="BA18" i="41" s="1"/>
  <c r="BV14" i="41"/>
  <c r="BV18" i="41" s="1"/>
  <c r="BS14" i="41"/>
  <c r="BS18" i="41" s="1"/>
  <c r="BP14" i="41"/>
  <c r="BP18" i="41" s="1"/>
  <c r="BM14" i="41"/>
  <c r="BM18" i="41" s="1"/>
  <c r="BJ14" i="41"/>
  <c r="BJ18" i="41" s="1"/>
  <c r="AX14" i="41"/>
  <c r="BU8" i="19"/>
  <c r="BI8" i="19"/>
  <c r="BB9" i="19"/>
  <c r="BB7" i="19"/>
  <c r="BJ6" i="19"/>
  <c r="BG6" i="19"/>
  <c r="CH39" i="19"/>
  <c r="BB5" i="19"/>
  <c r="AT17" i="19" s="1"/>
  <c r="BW4" i="19"/>
  <c r="BY24" i="19"/>
  <c r="CA24" i="19"/>
  <c r="BY25" i="19"/>
  <c r="CA25" i="19"/>
  <c r="BY26" i="19"/>
  <c r="CA26" i="19"/>
  <c r="BY27" i="19"/>
  <c r="CA27" i="19"/>
  <c r="BY28" i="19"/>
  <c r="CA28" i="19"/>
  <c r="BY29" i="19"/>
  <c r="CA29" i="19"/>
  <c r="BY30" i="19"/>
  <c r="CA30" i="19"/>
  <c r="BY31" i="19"/>
  <c r="CA31" i="19"/>
  <c r="BY32" i="19"/>
  <c r="CA32" i="19"/>
  <c r="BT24" i="19"/>
  <c r="BV24" i="19"/>
  <c r="BT25" i="19"/>
  <c r="BV25" i="19"/>
  <c r="BT26" i="19"/>
  <c r="BV26" i="19"/>
  <c r="BT27" i="19"/>
  <c r="BV27" i="19"/>
  <c r="BT28" i="19"/>
  <c r="BV28" i="19"/>
  <c r="BT29" i="19"/>
  <c r="BV29" i="19"/>
  <c r="BT30" i="19"/>
  <c r="BV30" i="19"/>
  <c r="BT31" i="19"/>
  <c r="BV31" i="19"/>
  <c r="BT32" i="19"/>
  <c r="BV32" i="19"/>
  <c r="BQ24" i="19"/>
  <c r="BQ25" i="19"/>
  <c r="BQ26" i="19"/>
  <c r="BQ27" i="19"/>
  <c r="BQ28" i="19"/>
  <c r="BQ29" i="19"/>
  <c r="BQ30" i="19"/>
  <c r="BQ31" i="19"/>
  <c r="BQ32" i="19"/>
  <c r="BN24" i="19"/>
  <c r="BO24" i="19"/>
  <c r="BP24" i="19"/>
  <c r="BN25" i="19"/>
  <c r="BO25" i="19"/>
  <c r="BP25" i="19"/>
  <c r="BN26" i="19"/>
  <c r="BO26" i="19"/>
  <c r="BP26" i="19"/>
  <c r="BN27" i="19"/>
  <c r="BO27" i="19"/>
  <c r="BP27" i="19"/>
  <c r="BN28" i="19"/>
  <c r="BO28" i="19"/>
  <c r="BP28" i="19"/>
  <c r="BN29" i="19"/>
  <c r="BO29" i="19"/>
  <c r="BP29" i="19"/>
  <c r="BN30" i="19"/>
  <c r="BO30" i="19"/>
  <c r="BP30" i="19"/>
  <c r="BN31" i="19"/>
  <c r="BO31" i="19"/>
  <c r="BP31" i="19"/>
  <c r="BN32" i="19"/>
  <c r="BO32" i="19"/>
  <c r="BP32" i="19"/>
  <c r="BK24" i="19"/>
  <c r="BK25" i="19"/>
  <c r="BK26" i="19"/>
  <c r="BK27" i="19"/>
  <c r="BK28" i="19"/>
  <c r="BK29" i="19"/>
  <c r="BK30" i="19"/>
  <c r="BK31" i="19"/>
  <c r="BK32" i="19"/>
  <c r="BY23" i="19"/>
  <c r="BK23" i="19"/>
  <c r="CA23" i="19"/>
  <c r="BV23" i="19"/>
  <c r="BT23" i="19"/>
  <c r="BQ23" i="19"/>
  <c r="BP23" i="19"/>
  <c r="BO23" i="19"/>
  <c r="BN23" i="19"/>
  <c r="BF32" i="19"/>
  <c r="BF24" i="19"/>
  <c r="BH24" i="19"/>
  <c r="BF25" i="19"/>
  <c r="BH25" i="19"/>
  <c r="BF26" i="19"/>
  <c r="BH26" i="19"/>
  <c r="BF27" i="19"/>
  <c r="BH27" i="19"/>
  <c r="BF28" i="19"/>
  <c r="BH28" i="19"/>
  <c r="BF29" i="19"/>
  <c r="BH29" i="19"/>
  <c r="BF30" i="19"/>
  <c r="BH30" i="19"/>
  <c r="BF31" i="19"/>
  <c r="BH31" i="19"/>
  <c r="BH32" i="19"/>
  <c r="BF23" i="19"/>
  <c r="BH23" i="19"/>
  <c r="AQ42" i="19"/>
  <c r="AQ41" i="19"/>
  <c r="AQ40" i="19"/>
  <c r="BS11" i="19"/>
  <c r="BB4" i="19"/>
  <c r="BB3" i="19"/>
  <c r="BA32" i="19"/>
  <c r="BA24" i="19"/>
  <c r="BC24" i="19"/>
  <c r="BA25" i="19"/>
  <c r="BC25" i="19"/>
  <c r="BA26" i="19"/>
  <c r="BC26" i="19"/>
  <c r="BA27" i="19"/>
  <c r="BC27" i="19"/>
  <c r="BA28" i="19"/>
  <c r="BC28" i="19"/>
  <c r="BA29" i="19"/>
  <c r="BC29" i="19"/>
  <c r="BA30" i="19"/>
  <c r="BC30" i="19"/>
  <c r="BA31" i="19"/>
  <c r="BC31" i="19"/>
  <c r="BC32" i="19"/>
  <c r="BC23" i="19"/>
  <c r="BA23" i="19"/>
  <c r="AX24" i="19"/>
  <c r="AX25" i="19"/>
  <c r="AX26" i="19"/>
  <c r="AX27" i="19"/>
  <c r="AX28" i="19"/>
  <c r="AX29" i="19"/>
  <c r="AX30" i="19"/>
  <c r="AX31" i="19"/>
  <c r="AX32" i="19"/>
  <c r="AX23" i="19"/>
  <c r="AV27" i="19"/>
  <c r="AV24" i="19"/>
  <c r="AW24" i="19"/>
  <c r="AV25" i="19"/>
  <c r="AW25" i="19"/>
  <c r="AV26" i="19"/>
  <c r="AW26" i="19"/>
  <c r="AW27" i="19"/>
  <c r="AV28" i="19"/>
  <c r="AW28" i="19"/>
  <c r="AV29" i="19"/>
  <c r="AW29" i="19"/>
  <c r="AV30" i="19"/>
  <c r="AW30" i="19"/>
  <c r="AV31" i="19"/>
  <c r="AW31" i="19"/>
  <c r="AV32" i="19"/>
  <c r="AW32" i="19"/>
  <c r="AV23" i="19"/>
  <c r="AW23" i="19"/>
  <c r="AU24" i="19"/>
  <c r="AU25" i="19"/>
  <c r="AU26" i="19"/>
  <c r="AU27" i="19"/>
  <c r="AU28" i="19"/>
  <c r="AU29" i="19"/>
  <c r="AU30" i="19"/>
  <c r="AU31" i="19"/>
  <c r="AU32" i="19"/>
  <c r="AU23" i="19"/>
  <c r="AR24" i="19"/>
  <c r="AR25" i="19"/>
  <c r="AR26" i="19"/>
  <c r="AR27" i="19"/>
  <c r="AR28" i="19"/>
  <c r="AR29" i="19"/>
  <c r="AR30" i="19"/>
  <c r="AR31" i="19"/>
  <c r="AR32" i="19"/>
  <c r="AR23" i="19"/>
  <c r="AX13" i="19"/>
  <c r="CA37" i="19"/>
  <c r="BY37" i="19"/>
  <c r="BX37" i="19"/>
  <c r="BV37" i="19"/>
  <c r="BT37" i="19"/>
  <c r="BQ37" i="19"/>
  <c r="BP37" i="19"/>
  <c r="BO37" i="19"/>
  <c r="BN37" i="19"/>
  <c r="BK37" i="19"/>
  <c r="BH37" i="19"/>
  <c r="BF37" i="19"/>
  <c r="BE37" i="19"/>
  <c r="BC37" i="19"/>
  <c r="BA37" i="19"/>
  <c r="AX37" i="19"/>
  <c r="AW37" i="19"/>
  <c r="AV37" i="19"/>
  <c r="AU37" i="19"/>
  <c r="AR37" i="19"/>
  <c r="CA36" i="19"/>
  <c r="BY36" i="19"/>
  <c r="BX36" i="19"/>
  <c r="BX33" i="19" s="1"/>
  <c r="BV36" i="19"/>
  <c r="BT36" i="19"/>
  <c r="BQ36" i="19"/>
  <c r="BP36" i="19"/>
  <c r="BO36" i="19"/>
  <c r="BN36" i="19"/>
  <c r="BK36" i="19"/>
  <c r="BH36" i="19"/>
  <c r="BF36" i="19"/>
  <c r="BE36" i="19"/>
  <c r="BC36" i="19"/>
  <c r="BA36" i="19"/>
  <c r="AX36" i="19"/>
  <c r="AW36" i="19"/>
  <c r="AV36" i="19"/>
  <c r="AU36" i="19"/>
  <c r="AR36" i="19"/>
  <c r="CA35" i="19"/>
  <c r="BY35" i="19"/>
  <c r="BX35" i="19"/>
  <c r="BV35" i="19"/>
  <c r="BT35" i="19"/>
  <c r="BQ35" i="19"/>
  <c r="BP35" i="19"/>
  <c r="BO35" i="19"/>
  <c r="BN35" i="19"/>
  <c r="BK35" i="19"/>
  <c r="BH35" i="19"/>
  <c r="BF35" i="19"/>
  <c r="BE35" i="19"/>
  <c r="BC35" i="19"/>
  <c r="BA35" i="19"/>
  <c r="AX35" i="19"/>
  <c r="AW35" i="19"/>
  <c r="AV35" i="19"/>
  <c r="AU35" i="19"/>
  <c r="AR35" i="19"/>
  <c r="CA34" i="19"/>
  <c r="BY34" i="19"/>
  <c r="BX34" i="19"/>
  <c r="BV34" i="19"/>
  <c r="BT34" i="19"/>
  <c r="BQ34" i="19"/>
  <c r="BP34" i="19"/>
  <c r="BO34" i="19"/>
  <c r="BN34" i="19"/>
  <c r="BN33" i="19" s="1"/>
  <c r="BK34" i="19"/>
  <c r="BH34" i="19"/>
  <c r="BF34" i="19"/>
  <c r="BE34" i="19"/>
  <c r="BC34" i="19"/>
  <c r="BA34" i="19"/>
  <c r="AX34" i="19"/>
  <c r="AW34" i="19"/>
  <c r="AV34" i="19"/>
  <c r="AU34" i="19"/>
  <c r="AR34" i="19"/>
  <c r="BV33" i="19"/>
  <c r="P102" i="24"/>
  <c r="P66" i="24"/>
  <c r="P16" i="24"/>
  <c r="P29" i="24"/>
  <c r="P71" i="24"/>
  <c r="P89" i="24"/>
  <c r="P52" i="24"/>
  <c r="P42" i="24"/>
  <c r="P59" i="24"/>
  <c r="P21" i="24"/>
  <c r="P25" i="24"/>
  <c r="P43" i="24"/>
  <c r="P28" i="24"/>
  <c r="P49" i="24"/>
  <c r="P45" i="24"/>
  <c r="P94" i="24"/>
  <c r="P65" i="24"/>
  <c r="P84" i="24"/>
  <c r="P76" i="24"/>
  <c r="P81" i="24"/>
  <c r="P74" i="24"/>
  <c r="P15" i="24"/>
  <c r="P55" i="24"/>
  <c r="P73" i="24"/>
  <c r="P38" i="24"/>
  <c r="P33" i="24"/>
  <c r="P87" i="24"/>
  <c r="P67" i="24"/>
  <c r="P48" i="24"/>
  <c r="P97" i="24"/>
  <c r="P85" i="24"/>
  <c r="P41" i="24"/>
  <c r="P88" i="24"/>
  <c r="P47" i="24"/>
  <c r="P77" i="24"/>
  <c r="P24" i="24"/>
  <c r="P58" i="24"/>
  <c r="P53" i="24"/>
  <c r="P18" i="24"/>
  <c r="P36" i="24"/>
  <c r="P26" i="24"/>
  <c r="P30" i="24"/>
  <c r="P51" i="24"/>
  <c r="P8" i="24"/>
  <c r="P44" i="24"/>
  <c r="P91" i="24"/>
  <c r="P99" i="24"/>
  <c r="P31" i="24"/>
  <c r="P79" i="24"/>
  <c r="P12" i="24"/>
  <c r="P60" i="24"/>
  <c r="P46" i="24"/>
  <c r="P56" i="24"/>
  <c r="P37" i="24"/>
  <c r="P70" i="24"/>
  <c r="P13" i="24"/>
  <c r="P86" i="24"/>
  <c r="P100" i="24"/>
  <c r="P57" i="24"/>
  <c r="P96" i="24"/>
  <c r="P20" i="24"/>
  <c r="P10" i="24"/>
  <c r="P80" i="24"/>
  <c r="P39" i="24"/>
  <c r="P61" i="24"/>
  <c r="P27" i="24"/>
  <c r="P83" i="24"/>
  <c r="P72" i="24"/>
  <c r="P63" i="24"/>
  <c r="P54" i="24"/>
  <c r="P11" i="24"/>
  <c r="P50" i="24"/>
  <c r="P69" i="24"/>
  <c r="P19" i="24"/>
  <c r="P34" i="24"/>
  <c r="P92" i="24"/>
  <c r="P64" i="24"/>
  <c r="P23" i="24"/>
  <c r="P14" i="24"/>
  <c r="P95" i="24"/>
  <c r="P68" i="24"/>
  <c r="P103" i="24"/>
  <c r="P35" i="24"/>
  <c r="P90" i="24"/>
  <c r="P93" i="24"/>
  <c r="P17" i="24"/>
  <c r="P62" i="24"/>
  <c r="P75" i="24"/>
  <c r="P22" i="24"/>
  <c r="P40" i="24"/>
  <c r="P98" i="24"/>
  <c r="P82" i="24"/>
  <c r="P32" i="24"/>
  <c r="P78" i="24"/>
  <c r="P101" i="24"/>
  <c r="P9" i="24"/>
  <c r="AX18" i="43" l="1"/>
  <c r="BY18" i="43" s="1"/>
  <c r="BY11" i="43" s="1"/>
  <c r="BY14" i="43"/>
  <c r="AI18" i="42"/>
  <c r="AI11" i="42" s="1"/>
  <c r="BY14" i="41"/>
  <c r="AX18" i="41"/>
  <c r="BY18" i="41" s="1"/>
  <c r="BY11" i="41" s="1"/>
  <c r="R67" i="24"/>
  <c r="R55" i="24"/>
  <c r="R43" i="24"/>
  <c r="R31" i="24"/>
  <c r="R19" i="24"/>
  <c r="R66" i="24"/>
  <c r="R54" i="24"/>
  <c r="R42" i="24"/>
  <c r="R30" i="24"/>
  <c r="R18" i="24"/>
  <c r="R65" i="24"/>
  <c r="R53" i="24"/>
  <c r="R41" i="24"/>
  <c r="R29" i="24"/>
  <c r="R17" i="24"/>
  <c r="R64" i="24"/>
  <c r="R52" i="24"/>
  <c r="R40" i="24"/>
  <c r="R28" i="24"/>
  <c r="R16" i="24"/>
  <c r="R63" i="24"/>
  <c r="R51" i="24"/>
  <c r="R39" i="24"/>
  <c r="R27" i="24"/>
  <c r="R62" i="24"/>
  <c r="R50" i="24"/>
  <c r="R38" i="24"/>
  <c r="R26" i="24"/>
  <c r="R73" i="24"/>
  <c r="R61" i="24"/>
  <c r="R49" i="24"/>
  <c r="R37" i="24"/>
  <c r="R25" i="24"/>
  <c r="R72" i="24"/>
  <c r="R60" i="24"/>
  <c r="R48" i="24"/>
  <c r="R36" i="24"/>
  <c r="R24" i="24"/>
  <c r="R71" i="24"/>
  <c r="R59" i="24"/>
  <c r="R47" i="24"/>
  <c r="R35" i="24"/>
  <c r="R23" i="24"/>
  <c r="R70" i="24"/>
  <c r="R58" i="24"/>
  <c r="R46" i="24"/>
  <c r="R34" i="24"/>
  <c r="R22" i="24"/>
  <c r="R69" i="24"/>
  <c r="R57" i="24"/>
  <c r="R45" i="24"/>
  <c r="R33" i="24"/>
  <c r="R21" i="24"/>
  <c r="R68" i="24"/>
  <c r="R56" i="24"/>
  <c r="R44" i="24"/>
  <c r="R32" i="24"/>
  <c r="R20" i="24"/>
  <c r="R15" i="24"/>
  <c r="R14" i="24"/>
  <c r="R13" i="24"/>
  <c r="R12" i="24"/>
  <c r="R11" i="24"/>
  <c r="R10" i="24"/>
  <c r="R9" i="24"/>
  <c r="R8" i="24"/>
  <c r="AV14" i="19"/>
  <c r="AT14" i="19"/>
  <c r="AT15" i="19"/>
  <c r="BS15" i="19" s="1"/>
  <c r="AT16" i="19"/>
  <c r="AV15" i="19"/>
  <c r="AV16" i="19"/>
  <c r="BP33" i="19"/>
  <c r="BA33" i="19"/>
  <c r="BQ33" i="19"/>
  <c r="BC33" i="19"/>
  <c r="BY33" i="19"/>
  <c r="AW33" i="19"/>
  <c r="BT33" i="19"/>
  <c r="CA33" i="19"/>
  <c r="BF33" i="19"/>
  <c r="BO33" i="19"/>
  <c r="AX33" i="19"/>
  <c r="BE33" i="19"/>
  <c r="AV33" i="19"/>
  <c r="AU33" i="19"/>
  <c r="AR33" i="19"/>
  <c r="BK33" i="19"/>
  <c r="BH33" i="19"/>
  <c r="F14" i="19"/>
  <c r="AX15" i="19" l="1"/>
  <c r="BV15" i="19"/>
  <c r="BA15" i="19"/>
  <c r="BA16" i="19"/>
  <c r="BD16" i="19"/>
  <c r="BD15" i="19"/>
  <c r="BV14" i="19"/>
  <c r="BS14" i="19"/>
  <c r="BP14" i="19"/>
  <c r="BM14" i="19"/>
  <c r="BJ14" i="19"/>
  <c r="BG14" i="19"/>
  <c r="AX14" i="19"/>
  <c r="BA14" i="19"/>
  <c r="BD14" i="19"/>
  <c r="BG15" i="19"/>
  <c r="BJ15" i="19"/>
  <c r="BM15" i="19"/>
  <c r="BP15" i="19"/>
  <c r="AX16" i="19"/>
  <c r="BZ5" i="19"/>
  <c r="P7" i="24"/>
  <c r="BJ17" i="19" l="1"/>
  <c r="BG17" i="19"/>
  <c r="BP17" i="19"/>
  <c r="BM17" i="19"/>
  <c r="BS17" i="19"/>
  <c r="BV17" i="19"/>
  <c r="BY15" i="19"/>
  <c r="AX17" i="19"/>
  <c r="BD17" i="19"/>
  <c r="BA17" i="19"/>
  <c r="R7" i="24"/>
  <c r="P5" i="24"/>
  <c r="P6" i="24"/>
  <c r="K22" i="24" l="1"/>
  <c r="E22" i="24"/>
  <c r="I22" i="24"/>
  <c r="M22" i="24"/>
  <c r="G22" i="24"/>
  <c r="L22" i="24"/>
  <c r="J22" i="24"/>
  <c r="D22" i="24"/>
  <c r="N22" i="24"/>
  <c r="C22" i="24"/>
  <c r="H22" i="24"/>
  <c r="F22" i="24"/>
  <c r="H31" i="24"/>
  <c r="C31" i="24"/>
  <c r="N31" i="24"/>
  <c r="I31" i="24"/>
  <c r="L31" i="24"/>
  <c r="F31" i="24"/>
  <c r="J31" i="24"/>
  <c r="M31" i="24"/>
  <c r="E31" i="24"/>
  <c r="G31" i="24"/>
  <c r="D31" i="24"/>
  <c r="K31" i="24"/>
  <c r="H43" i="24"/>
  <c r="F43" i="24"/>
  <c r="J43" i="24"/>
  <c r="M43" i="24"/>
  <c r="E43" i="24"/>
  <c r="C43" i="24"/>
  <c r="N43" i="24"/>
  <c r="I43" i="24"/>
  <c r="L43" i="24"/>
  <c r="D43" i="24"/>
  <c r="K43" i="24"/>
  <c r="G43" i="24"/>
  <c r="J80" i="24"/>
  <c r="E80" i="24"/>
  <c r="H80" i="24"/>
  <c r="I80" i="24"/>
  <c r="D80" i="24"/>
  <c r="F80" i="24"/>
  <c r="C80" i="24"/>
  <c r="M80" i="24"/>
  <c r="L80" i="24"/>
  <c r="G80" i="24"/>
  <c r="K80" i="24"/>
  <c r="N80" i="24"/>
  <c r="H38" i="24"/>
  <c r="K38" i="24"/>
  <c r="E38" i="24"/>
  <c r="C38" i="24"/>
  <c r="G38" i="24"/>
  <c r="I38" i="24"/>
  <c r="N38" i="24"/>
  <c r="M38" i="24"/>
  <c r="J38" i="24"/>
  <c r="D38" i="24"/>
  <c r="F38" i="24"/>
  <c r="L38" i="24"/>
  <c r="H47" i="24"/>
  <c r="I47" i="24"/>
  <c r="E47" i="24"/>
  <c r="G47" i="24"/>
  <c r="N47" i="24"/>
  <c r="F47" i="24"/>
  <c r="C47" i="24"/>
  <c r="M47" i="24"/>
  <c r="L47" i="24"/>
  <c r="K47" i="24"/>
  <c r="J47" i="24"/>
  <c r="D47" i="24"/>
  <c r="H8" i="24"/>
  <c r="D8" i="24"/>
  <c r="M8" i="24"/>
  <c r="N8" i="24"/>
  <c r="L8" i="24"/>
  <c r="G8" i="24"/>
  <c r="K8" i="24"/>
  <c r="I8" i="24"/>
  <c r="F8" i="24"/>
  <c r="E8" i="24"/>
  <c r="J8" i="24"/>
  <c r="C8" i="24"/>
  <c r="H79" i="24"/>
  <c r="G79" i="24"/>
  <c r="M79" i="24"/>
  <c r="E79" i="24"/>
  <c r="D79" i="24"/>
  <c r="N79" i="24"/>
  <c r="C79" i="24"/>
  <c r="L79" i="24"/>
  <c r="K79" i="24"/>
  <c r="J79" i="24"/>
  <c r="I79" i="24"/>
  <c r="F79" i="24"/>
  <c r="L29" i="24"/>
  <c r="K29" i="24"/>
  <c r="J29" i="24"/>
  <c r="H29" i="24"/>
  <c r="I29" i="24"/>
  <c r="N29" i="24"/>
  <c r="G29" i="24"/>
  <c r="D29" i="24"/>
  <c r="F29" i="24"/>
  <c r="C29" i="24"/>
  <c r="E29" i="24"/>
  <c r="M29" i="24"/>
  <c r="H48" i="24"/>
  <c r="G48" i="24"/>
  <c r="C48" i="24"/>
  <c r="E48" i="24"/>
  <c r="N48" i="24"/>
  <c r="L48" i="24"/>
  <c r="K48" i="24"/>
  <c r="I48" i="24"/>
  <c r="J48" i="24"/>
  <c r="F48" i="24"/>
  <c r="M48" i="24"/>
  <c r="D48" i="24"/>
  <c r="I12" i="24"/>
  <c r="D12" i="24"/>
  <c r="H12" i="24"/>
  <c r="L12" i="24"/>
  <c r="N12" i="24"/>
  <c r="K12" i="24"/>
  <c r="E12" i="24"/>
  <c r="M12" i="24"/>
  <c r="J12" i="24"/>
  <c r="F12" i="24"/>
  <c r="C12" i="24"/>
  <c r="G12" i="24"/>
  <c r="H58" i="24"/>
  <c r="K58" i="24"/>
  <c r="I58" i="24"/>
  <c r="J58" i="24"/>
  <c r="G58" i="24"/>
  <c r="N58" i="24"/>
  <c r="F58" i="24"/>
  <c r="L58" i="24"/>
  <c r="M58" i="24"/>
  <c r="E58" i="24"/>
  <c r="D58" i="24"/>
  <c r="C58" i="24"/>
  <c r="H66" i="24"/>
  <c r="F66" i="24"/>
  <c r="D66" i="24"/>
  <c r="L66" i="24"/>
  <c r="N66" i="24"/>
  <c r="M66" i="24"/>
  <c r="I66" i="24"/>
  <c r="J66" i="24"/>
  <c r="G66" i="24"/>
  <c r="E66" i="24"/>
  <c r="K66" i="24"/>
  <c r="C66" i="24"/>
  <c r="H16" i="24"/>
  <c r="E16" i="24"/>
  <c r="C16" i="24"/>
  <c r="L16" i="24"/>
  <c r="G16" i="24"/>
  <c r="K16" i="24"/>
  <c r="J16" i="24"/>
  <c r="F16" i="24"/>
  <c r="M16" i="24"/>
  <c r="D16" i="24"/>
  <c r="N16" i="24"/>
  <c r="I16" i="24"/>
  <c r="M13" i="24"/>
  <c r="C13" i="24"/>
  <c r="L13" i="24"/>
  <c r="D13" i="24"/>
  <c r="K13" i="24"/>
  <c r="I13" i="24"/>
  <c r="H13" i="24"/>
  <c r="N13" i="24"/>
  <c r="G13" i="24"/>
  <c r="E13" i="24"/>
  <c r="J13" i="24"/>
  <c r="F13" i="24"/>
  <c r="H57" i="24"/>
  <c r="E57" i="24"/>
  <c r="L57" i="24"/>
  <c r="N57" i="24"/>
  <c r="K57" i="24"/>
  <c r="M57" i="24"/>
  <c r="I57" i="24"/>
  <c r="J57" i="24"/>
  <c r="G57" i="24"/>
  <c r="D57" i="24"/>
  <c r="F57" i="24"/>
  <c r="C57" i="24"/>
  <c r="I50" i="24"/>
  <c r="E50" i="24"/>
  <c r="G50" i="24"/>
  <c r="N50" i="24"/>
  <c r="F50" i="24"/>
  <c r="C50" i="24"/>
  <c r="L50" i="24"/>
  <c r="H50" i="24"/>
  <c r="D50" i="24"/>
  <c r="K50" i="24"/>
  <c r="M50" i="24"/>
  <c r="J50" i="24"/>
  <c r="I33" i="24"/>
  <c r="C33" i="24"/>
  <c r="G33" i="24"/>
  <c r="L33" i="24"/>
  <c r="F33" i="24"/>
  <c r="D33" i="24"/>
  <c r="N33" i="24"/>
  <c r="H33" i="24"/>
  <c r="M33" i="24"/>
  <c r="K33" i="24"/>
  <c r="E33" i="24"/>
  <c r="J33" i="24"/>
  <c r="M102" i="24"/>
  <c r="L102" i="24"/>
  <c r="K102" i="24"/>
  <c r="G102" i="24"/>
  <c r="E102" i="24"/>
  <c r="H102" i="24"/>
  <c r="F102" i="24"/>
  <c r="C102" i="24"/>
  <c r="D102" i="24"/>
  <c r="J102" i="24"/>
  <c r="I102" i="24"/>
  <c r="N102" i="24"/>
  <c r="E21" i="24"/>
  <c r="D21" i="24"/>
  <c r="C21" i="24"/>
  <c r="I21" i="24"/>
  <c r="J21" i="24"/>
  <c r="H21" i="24"/>
  <c r="G21" i="24"/>
  <c r="M21" i="24"/>
  <c r="F21" i="24"/>
  <c r="K21" i="24"/>
  <c r="L21" i="24"/>
  <c r="N21" i="24"/>
  <c r="H10" i="24"/>
  <c r="E10" i="24"/>
  <c r="C10" i="24"/>
  <c r="L10" i="24"/>
  <c r="N10" i="24"/>
  <c r="J10" i="24"/>
  <c r="K10" i="24"/>
  <c r="F10" i="24"/>
  <c r="M10" i="24"/>
  <c r="I10" i="24"/>
  <c r="D10" i="24"/>
  <c r="G10" i="24"/>
  <c r="F28" i="24"/>
  <c r="J28" i="24"/>
  <c r="E28" i="24"/>
  <c r="H28" i="24"/>
  <c r="N28" i="24"/>
  <c r="I28" i="24"/>
  <c r="L28" i="24"/>
  <c r="M28" i="24"/>
  <c r="D28" i="24"/>
  <c r="C28" i="24"/>
  <c r="K28" i="24"/>
  <c r="G28" i="24"/>
  <c r="H100" i="24"/>
  <c r="N100" i="24"/>
  <c r="G100" i="24"/>
  <c r="K100" i="24"/>
  <c r="J100" i="24"/>
  <c r="D100" i="24"/>
  <c r="F100" i="24"/>
  <c r="C100" i="24"/>
  <c r="L100" i="24"/>
  <c r="M100" i="24"/>
  <c r="I100" i="24"/>
  <c r="E100" i="24"/>
  <c r="H9" i="24"/>
  <c r="K9" i="24"/>
  <c r="J9" i="24"/>
  <c r="I9" i="24"/>
  <c r="N9" i="24"/>
  <c r="G9" i="24"/>
  <c r="E9" i="24"/>
  <c r="M9" i="24"/>
  <c r="F9" i="24"/>
  <c r="L9" i="24"/>
  <c r="D9" i="24"/>
  <c r="C9" i="24"/>
  <c r="H75" i="24"/>
  <c r="K75" i="24"/>
  <c r="I75" i="24"/>
  <c r="J75" i="24"/>
  <c r="G75" i="24"/>
  <c r="C75" i="24"/>
  <c r="F75" i="24"/>
  <c r="D75" i="24"/>
  <c r="E75" i="24"/>
  <c r="L75" i="24"/>
  <c r="N75" i="24"/>
  <c r="M75" i="24"/>
  <c r="H71" i="24"/>
  <c r="F71" i="24"/>
  <c r="N71" i="24"/>
  <c r="L71" i="24"/>
  <c r="D71" i="24"/>
  <c r="K71" i="24"/>
  <c r="I71" i="24"/>
  <c r="E71" i="24"/>
  <c r="M71" i="24"/>
  <c r="G71" i="24"/>
  <c r="J71" i="24"/>
  <c r="C71" i="24"/>
  <c r="H23" i="24"/>
  <c r="N23" i="24"/>
  <c r="M23" i="24"/>
  <c r="L23" i="24"/>
  <c r="J23" i="24"/>
  <c r="K23" i="24"/>
  <c r="I23" i="24"/>
  <c r="G23" i="24"/>
  <c r="D23" i="24"/>
  <c r="F23" i="24"/>
  <c r="E23" i="24"/>
  <c r="C23" i="24"/>
  <c r="H70" i="24"/>
  <c r="I70" i="24"/>
  <c r="J70" i="24"/>
  <c r="G70" i="24"/>
  <c r="N70" i="24"/>
  <c r="F70" i="24"/>
  <c r="L70" i="24"/>
  <c r="E70" i="24"/>
  <c r="D70" i="24"/>
  <c r="C70" i="24"/>
  <c r="M70" i="24"/>
  <c r="K70" i="24"/>
  <c r="H101" i="24"/>
  <c r="G101" i="24"/>
  <c r="L101" i="24"/>
  <c r="D101" i="24"/>
  <c r="N101" i="24"/>
  <c r="M101" i="24"/>
  <c r="E101" i="24"/>
  <c r="J101" i="24"/>
  <c r="C101" i="24"/>
  <c r="K101" i="24"/>
  <c r="I101" i="24"/>
  <c r="F101" i="24"/>
  <c r="H92" i="24"/>
  <c r="I92" i="24"/>
  <c r="E92" i="24"/>
  <c r="F92" i="24"/>
  <c r="C92" i="24"/>
  <c r="L92" i="24"/>
  <c r="M92" i="24"/>
  <c r="K92" i="24"/>
  <c r="G92" i="24"/>
  <c r="D92" i="24"/>
  <c r="J92" i="24"/>
  <c r="N92" i="24"/>
  <c r="H97" i="24"/>
  <c r="L97" i="24"/>
  <c r="I97" i="24"/>
  <c r="K97" i="24"/>
  <c r="F97" i="24"/>
  <c r="D97" i="24"/>
  <c r="N97" i="24"/>
  <c r="G97" i="24"/>
  <c r="M97" i="24"/>
  <c r="E97" i="24"/>
  <c r="J97" i="24"/>
  <c r="C97" i="24"/>
  <c r="I87" i="24"/>
  <c r="K87" i="24"/>
  <c r="H87" i="24"/>
  <c r="F87" i="24"/>
  <c r="C87" i="24"/>
  <c r="N87" i="24"/>
  <c r="M87" i="24"/>
  <c r="J87" i="24"/>
  <c r="G87" i="24"/>
  <c r="E87" i="24"/>
  <c r="D87" i="24"/>
  <c r="L87" i="24"/>
  <c r="L90" i="24"/>
  <c r="H90" i="24"/>
  <c r="N90" i="24"/>
  <c r="M90" i="24"/>
  <c r="G90" i="24"/>
  <c r="K90" i="24"/>
  <c r="F90" i="24"/>
  <c r="J90" i="24"/>
  <c r="E90" i="24"/>
  <c r="I90" i="24"/>
  <c r="D90" i="24"/>
  <c r="C90" i="24"/>
  <c r="L14" i="24"/>
  <c r="N14" i="24"/>
  <c r="K14" i="24"/>
  <c r="H14" i="24"/>
  <c r="J14" i="24"/>
  <c r="F14" i="24"/>
  <c r="D14" i="24"/>
  <c r="E14" i="24"/>
  <c r="C14" i="24"/>
  <c r="M14" i="24"/>
  <c r="I14" i="24"/>
  <c r="G14" i="24"/>
  <c r="C88" i="24"/>
  <c r="I88" i="24"/>
  <c r="K88" i="24"/>
  <c r="H88" i="24"/>
  <c r="G88" i="24"/>
  <c r="J88" i="24"/>
  <c r="M88" i="24"/>
  <c r="L88" i="24"/>
  <c r="E88" i="24"/>
  <c r="F88" i="24"/>
  <c r="D88" i="24"/>
  <c r="N88" i="24"/>
  <c r="H39" i="24"/>
  <c r="L39" i="24"/>
  <c r="M39" i="24"/>
  <c r="K39" i="24"/>
  <c r="J39" i="24"/>
  <c r="I39" i="24"/>
  <c r="F39" i="24"/>
  <c r="C39" i="24"/>
  <c r="G39" i="24"/>
  <c r="N39" i="24"/>
  <c r="D39" i="24"/>
  <c r="E39" i="24"/>
  <c r="H91" i="24"/>
  <c r="E91" i="24"/>
  <c r="C91" i="24"/>
  <c r="K91" i="24"/>
  <c r="I91" i="24"/>
  <c r="N91" i="24"/>
  <c r="G91" i="24"/>
  <c r="M91" i="24"/>
  <c r="J91" i="24"/>
  <c r="F91" i="24"/>
  <c r="D91" i="24"/>
  <c r="L91" i="24"/>
  <c r="J68" i="24"/>
  <c r="I68" i="24"/>
  <c r="E68" i="24"/>
  <c r="H68" i="24"/>
  <c r="G68" i="24"/>
  <c r="N68" i="24"/>
  <c r="M68" i="24"/>
  <c r="D68" i="24"/>
  <c r="L68" i="24"/>
  <c r="C68" i="24"/>
  <c r="F68" i="24"/>
  <c r="K68" i="24"/>
  <c r="E94" i="24"/>
  <c r="I94" i="24"/>
  <c r="C94" i="24"/>
  <c r="H94" i="24"/>
  <c r="G94" i="24"/>
  <c r="M94" i="24"/>
  <c r="D94" i="24"/>
  <c r="N94" i="24"/>
  <c r="K94" i="24"/>
  <c r="F94" i="24"/>
  <c r="J94" i="24"/>
  <c r="L94" i="24"/>
  <c r="H67" i="24"/>
  <c r="G67" i="24"/>
  <c r="K67" i="24"/>
  <c r="F67" i="24"/>
  <c r="J67" i="24"/>
  <c r="M67" i="24"/>
  <c r="E67" i="24"/>
  <c r="D67" i="24"/>
  <c r="C67" i="24"/>
  <c r="N67" i="24"/>
  <c r="I67" i="24"/>
  <c r="L67" i="24"/>
  <c r="H54" i="24"/>
  <c r="E54" i="24"/>
  <c r="M54" i="24"/>
  <c r="L54" i="24"/>
  <c r="K54" i="24"/>
  <c r="G54" i="24"/>
  <c r="D54" i="24"/>
  <c r="F54" i="24"/>
  <c r="C54" i="24"/>
  <c r="I54" i="24"/>
  <c r="J54" i="24"/>
  <c r="N54" i="24"/>
  <c r="H84" i="24"/>
  <c r="L84" i="24"/>
  <c r="I84" i="24"/>
  <c r="C84" i="24"/>
  <c r="F84" i="24"/>
  <c r="G84" i="24"/>
  <c r="K84" i="24"/>
  <c r="J84" i="24"/>
  <c r="D84" i="24"/>
  <c r="N84" i="24"/>
  <c r="E84" i="24"/>
  <c r="M84" i="24"/>
  <c r="N24" i="24"/>
  <c r="M24" i="24"/>
  <c r="K24" i="24"/>
  <c r="H24" i="24"/>
  <c r="C24" i="24"/>
  <c r="I24" i="24"/>
  <c r="J24" i="24"/>
  <c r="G24" i="24"/>
  <c r="L24" i="24"/>
  <c r="F24" i="24"/>
  <c r="D24" i="24"/>
  <c r="E24" i="24"/>
  <c r="K15" i="24"/>
  <c r="J15" i="24"/>
  <c r="I15" i="24"/>
  <c r="H15" i="24"/>
  <c r="G15" i="24"/>
  <c r="E15" i="24"/>
  <c r="C15" i="24"/>
  <c r="M15" i="24"/>
  <c r="F15" i="24"/>
  <c r="N15" i="24"/>
  <c r="D15" i="24"/>
  <c r="L15" i="24"/>
  <c r="J44" i="24"/>
  <c r="H44" i="24"/>
  <c r="F44" i="24"/>
  <c r="N44" i="24"/>
  <c r="D44" i="24"/>
  <c r="C44" i="24"/>
  <c r="I44" i="24"/>
  <c r="G44" i="24"/>
  <c r="M44" i="24"/>
  <c r="L44" i="24"/>
  <c r="K44" i="24"/>
  <c r="E44" i="24"/>
  <c r="H65" i="24"/>
  <c r="I65" i="24"/>
  <c r="E65" i="24"/>
  <c r="G65" i="24"/>
  <c r="N65" i="24"/>
  <c r="F65" i="24"/>
  <c r="C65" i="24"/>
  <c r="L65" i="24"/>
  <c r="M65" i="24"/>
  <c r="J65" i="24"/>
  <c r="K65" i="24"/>
  <c r="D65" i="24"/>
  <c r="D73" i="24"/>
  <c r="C73" i="24"/>
  <c r="H73" i="24"/>
  <c r="N73" i="24"/>
  <c r="I73" i="24"/>
  <c r="L73" i="24"/>
  <c r="G73" i="24"/>
  <c r="J73" i="24"/>
  <c r="F73" i="24"/>
  <c r="M73" i="24"/>
  <c r="E73" i="24"/>
  <c r="K73" i="24"/>
  <c r="M51" i="24"/>
  <c r="D51" i="24"/>
  <c r="H51" i="24"/>
  <c r="I51" i="24"/>
  <c r="C51" i="24"/>
  <c r="F51" i="24"/>
  <c r="K51" i="24"/>
  <c r="E51" i="24"/>
  <c r="L51" i="24"/>
  <c r="G51" i="24"/>
  <c r="N51" i="24"/>
  <c r="J51" i="24"/>
  <c r="E55" i="24"/>
  <c r="D55" i="24"/>
  <c r="C55" i="24"/>
  <c r="H55" i="24"/>
  <c r="I55" i="24"/>
  <c r="L55" i="24"/>
  <c r="G55" i="24"/>
  <c r="K55" i="24"/>
  <c r="F55" i="24"/>
  <c r="J55" i="24"/>
  <c r="M55" i="24"/>
  <c r="N55" i="24"/>
  <c r="H78" i="24"/>
  <c r="L78" i="24"/>
  <c r="N78" i="24"/>
  <c r="M78" i="24"/>
  <c r="K78" i="24"/>
  <c r="I78" i="24"/>
  <c r="J78" i="24"/>
  <c r="G78" i="24"/>
  <c r="D78" i="24"/>
  <c r="F78" i="24"/>
  <c r="C78" i="24"/>
  <c r="E78" i="24"/>
  <c r="I95" i="24"/>
  <c r="L95" i="24"/>
  <c r="G95" i="24"/>
  <c r="J95" i="24"/>
  <c r="F95" i="24"/>
  <c r="E95" i="24"/>
  <c r="H95" i="24"/>
  <c r="C95" i="24"/>
  <c r="K95" i="24"/>
  <c r="N95" i="24"/>
  <c r="D95" i="24"/>
  <c r="M95" i="24"/>
  <c r="N34" i="24"/>
  <c r="I34" i="24"/>
  <c r="L34" i="24"/>
  <c r="G34" i="24"/>
  <c r="K34" i="24"/>
  <c r="H34" i="24"/>
  <c r="M34" i="24"/>
  <c r="E34" i="24"/>
  <c r="D34" i="24"/>
  <c r="F34" i="24"/>
  <c r="C34" i="24"/>
  <c r="J34" i="24"/>
  <c r="K26" i="24"/>
  <c r="J26" i="24"/>
  <c r="E26" i="24"/>
  <c r="H26" i="24"/>
  <c r="G26" i="24"/>
  <c r="D26" i="24"/>
  <c r="F26" i="24"/>
  <c r="N26" i="24"/>
  <c r="M26" i="24"/>
  <c r="C26" i="24"/>
  <c r="I26" i="24"/>
  <c r="L26" i="24"/>
  <c r="H77" i="24"/>
  <c r="J77" i="24"/>
  <c r="G77" i="24"/>
  <c r="N77" i="24"/>
  <c r="F77" i="24"/>
  <c r="C77" i="24"/>
  <c r="M77" i="24"/>
  <c r="D77" i="24"/>
  <c r="E77" i="24"/>
  <c r="I77" i="24"/>
  <c r="K77" i="24"/>
  <c r="L77" i="24"/>
  <c r="H17" i="24"/>
  <c r="I17" i="24"/>
  <c r="G17" i="24"/>
  <c r="E17" i="24"/>
  <c r="C17" i="24"/>
  <c r="M17" i="24"/>
  <c r="F17" i="24"/>
  <c r="K17" i="24"/>
  <c r="J17" i="24"/>
  <c r="D17" i="24"/>
  <c r="L17" i="24"/>
  <c r="N17" i="24"/>
  <c r="H45" i="24"/>
  <c r="G45" i="24"/>
  <c r="K45" i="24"/>
  <c r="E45" i="24"/>
  <c r="N45" i="24"/>
  <c r="M45" i="24"/>
  <c r="L45" i="24"/>
  <c r="D45" i="24"/>
  <c r="C45" i="24"/>
  <c r="I45" i="24"/>
  <c r="J45" i="24"/>
  <c r="F45" i="24"/>
  <c r="H49" i="24"/>
  <c r="F49" i="24"/>
  <c r="J49" i="24"/>
  <c r="E49" i="24"/>
  <c r="C49" i="24"/>
  <c r="D49" i="24"/>
  <c r="I49" i="24"/>
  <c r="K49" i="24"/>
  <c r="G49" i="24"/>
  <c r="N49" i="24"/>
  <c r="M49" i="24"/>
  <c r="L49" i="24"/>
  <c r="D89" i="24"/>
  <c r="L89" i="24"/>
  <c r="K89" i="24"/>
  <c r="I89" i="24"/>
  <c r="E89" i="24"/>
  <c r="G89" i="24"/>
  <c r="N89" i="24"/>
  <c r="H89" i="24"/>
  <c r="F89" i="24"/>
  <c r="C89" i="24"/>
  <c r="J89" i="24"/>
  <c r="M89" i="24"/>
  <c r="H74" i="24"/>
  <c r="M74" i="24"/>
  <c r="K74" i="24"/>
  <c r="J74" i="24"/>
  <c r="D74" i="24"/>
  <c r="G74" i="24"/>
  <c r="N74" i="24"/>
  <c r="L74" i="24"/>
  <c r="E74" i="24"/>
  <c r="C74" i="24"/>
  <c r="F74" i="24"/>
  <c r="I74" i="24"/>
  <c r="H62" i="24"/>
  <c r="F62" i="24"/>
  <c r="N62" i="24"/>
  <c r="M62" i="24"/>
  <c r="L62" i="24"/>
  <c r="D62" i="24"/>
  <c r="K62" i="24"/>
  <c r="J62" i="24"/>
  <c r="I62" i="24"/>
  <c r="E62" i="24"/>
  <c r="G62" i="24"/>
  <c r="C62" i="24"/>
  <c r="G83" i="24"/>
  <c r="N83" i="24"/>
  <c r="F83" i="24"/>
  <c r="C83" i="24"/>
  <c r="M83" i="24"/>
  <c r="D83" i="24"/>
  <c r="K83" i="24"/>
  <c r="H83" i="24"/>
  <c r="J83" i="24"/>
  <c r="I83" i="24"/>
  <c r="L83" i="24"/>
  <c r="E83" i="24"/>
  <c r="G11" i="24"/>
  <c r="E11" i="24"/>
  <c r="F11" i="24"/>
  <c r="M11" i="24"/>
  <c r="D11" i="24"/>
  <c r="K11" i="24"/>
  <c r="J11" i="24"/>
  <c r="H11" i="24"/>
  <c r="I11" i="24"/>
  <c r="L11" i="24"/>
  <c r="N11" i="24"/>
  <c r="C11" i="24"/>
  <c r="N69" i="24"/>
  <c r="M69" i="24"/>
  <c r="D69" i="24"/>
  <c r="G69" i="24"/>
  <c r="K69" i="24"/>
  <c r="F69" i="24"/>
  <c r="J69" i="24"/>
  <c r="H69" i="24"/>
  <c r="E69" i="24"/>
  <c r="I69" i="24"/>
  <c r="L69" i="24"/>
  <c r="C69" i="24"/>
  <c r="H35" i="24"/>
  <c r="E35" i="24"/>
  <c r="G35" i="24"/>
  <c r="C35" i="24"/>
  <c r="F35" i="24"/>
  <c r="D35" i="24"/>
  <c r="M35" i="24"/>
  <c r="K35" i="24"/>
  <c r="J35" i="24"/>
  <c r="N35" i="24"/>
  <c r="I35" i="24"/>
  <c r="L35" i="24"/>
  <c r="H30" i="24"/>
  <c r="N30" i="24"/>
  <c r="L30" i="24"/>
  <c r="I30" i="24"/>
  <c r="K30" i="24"/>
  <c r="C30" i="24"/>
  <c r="F30" i="24"/>
  <c r="D30" i="24"/>
  <c r="E30" i="24"/>
  <c r="G30" i="24"/>
  <c r="M30" i="24"/>
  <c r="J30" i="24"/>
  <c r="E27" i="24"/>
  <c r="H27" i="24"/>
  <c r="J27" i="24"/>
  <c r="C27" i="24"/>
  <c r="D27" i="24"/>
  <c r="I27" i="24"/>
  <c r="L27" i="24"/>
  <c r="F27" i="24"/>
  <c r="G27" i="24"/>
  <c r="N27" i="24"/>
  <c r="M27" i="24"/>
  <c r="K27" i="24"/>
  <c r="H98" i="24"/>
  <c r="J98" i="24"/>
  <c r="N98" i="24"/>
  <c r="E98" i="24"/>
  <c r="I98" i="24"/>
  <c r="C98" i="24"/>
  <c r="L98" i="24"/>
  <c r="G98" i="24"/>
  <c r="F98" i="24"/>
  <c r="M98" i="24"/>
  <c r="D98" i="24"/>
  <c r="K98" i="24"/>
  <c r="F53" i="24"/>
  <c r="N53" i="24"/>
  <c r="M53" i="24"/>
  <c r="L53" i="24"/>
  <c r="K53" i="24"/>
  <c r="J53" i="24"/>
  <c r="I53" i="24"/>
  <c r="E53" i="24"/>
  <c r="H53" i="24"/>
  <c r="G53" i="24"/>
  <c r="D53" i="24"/>
  <c r="C53" i="24"/>
  <c r="D59" i="24"/>
  <c r="J59" i="24"/>
  <c r="H59" i="24"/>
  <c r="I59" i="24"/>
  <c r="E59" i="24"/>
  <c r="G59" i="24"/>
  <c r="N59" i="24"/>
  <c r="F59" i="24"/>
  <c r="C59" i="24"/>
  <c r="M59" i="24"/>
  <c r="L59" i="24"/>
  <c r="K59" i="24"/>
  <c r="M61" i="24"/>
  <c r="E61" i="24"/>
  <c r="D61" i="24"/>
  <c r="N61" i="24"/>
  <c r="I61" i="24"/>
  <c r="L61" i="24"/>
  <c r="G61" i="24"/>
  <c r="K61" i="24"/>
  <c r="H61" i="24"/>
  <c r="F61" i="24"/>
  <c r="C61" i="24"/>
  <c r="J61" i="24"/>
  <c r="I40" i="24"/>
  <c r="L40" i="24"/>
  <c r="G40" i="24"/>
  <c r="F40" i="24"/>
  <c r="J40" i="24"/>
  <c r="M40" i="24"/>
  <c r="H40" i="24"/>
  <c r="E40" i="24"/>
  <c r="C40" i="24"/>
  <c r="N40" i="24"/>
  <c r="D40" i="24"/>
  <c r="K40" i="24"/>
  <c r="K76" i="24"/>
  <c r="G76" i="24"/>
  <c r="L76" i="24"/>
  <c r="E76" i="24"/>
  <c r="D76" i="24"/>
  <c r="J76" i="24"/>
  <c r="N76" i="24"/>
  <c r="I76" i="24"/>
  <c r="H76" i="24"/>
  <c r="F76" i="24"/>
  <c r="M76" i="24"/>
  <c r="C76" i="24"/>
  <c r="L32" i="24"/>
  <c r="J32" i="24"/>
  <c r="D32" i="24"/>
  <c r="E32" i="24"/>
  <c r="I32" i="24"/>
  <c r="H32" i="24"/>
  <c r="F32" i="24"/>
  <c r="N32" i="24"/>
  <c r="G32" i="24"/>
  <c r="M32" i="24"/>
  <c r="K32" i="24"/>
  <c r="C32" i="24"/>
  <c r="E36" i="24"/>
  <c r="N36" i="24"/>
  <c r="M36" i="24"/>
  <c r="C36" i="24"/>
  <c r="I36" i="24"/>
  <c r="L36" i="24"/>
  <c r="G36" i="24"/>
  <c r="J36" i="24"/>
  <c r="F36" i="24"/>
  <c r="K36" i="24"/>
  <c r="D36" i="24"/>
  <c r="H36" i="24"/>
  <c r="G63" i="24"/>
  <c r="J63" i="24"/>
  <c r="F63" i="24"/>
  <c r="C63" i="24"/>
  <c r="E63" i="24"/>
  <c r="M63" i="24"/>
  <c r="L63" i="24"/>
  <c r="D63" i="24"/>
  <c r="N63" i="24"/>
  <c r="H63" i="24"/>
  <c r="K63" i="24"/>
  <c r="I63" i="24"/>
  <c r="H103" i="24"/>
  <c r="D103" i="24"/>
  <c r="M103" i="24"/>
  <c r="K103" i="24"/>
  <c r="L103" i="24"/>
  <c r="J103" i="24"/>
  <c r="I103" i="24"/>
  <c r="E103" i="24"/>
  <c r="G103" i="24"/>
  <c r="N103" i="24"/>
  <c r="F103" i="24"/>
  <c r="C103" i="24"/>
  <c r="H85" i="24"/>
  <c r="D85" i="24"/>
  <c r="I85" i="24"/>
  <c r="K85" i="24"/>
  <c r="N85" i="24"/>
  <c r="F85" i="24"/>
  <c r="J85" i="24"/>
  <c r="G85" i="24"/>
  <c r="L85" i="24"/>
  <c r="M85" i="24"/>
  <c r="C85" i="24"/>
  <c r="E85" i="24"/>
  <c r="I86" i="24"/>
  <c r="E86" i="24"/>
  <c r="G86" i="24"/>
  <c r="N86" i="24"/>
  <c r="F86" i="24"/>
  <c r="C86" i="24"/>
  <c r="L86" i="24"/>
  <c r="D86" i="24"/>
  <c r="K86" i="24"/>
  <c r="H86" i="24"/>
  <c r="M86" i="24"/>
  <c r="J86" i="24"/>
  <c r="H41" i="24"/>
  <c r="F41" i="24"/>
  <c r="D41" i="24"/>
  <c r="M41" i="24"/>
  <c r="L41" i="24"/>
  <c r="K41" i="24"/>
  <c r="J41" i="24"/>
  <c r="E41" i="24"/>
  <c r="I41" i="24"/>
  <c r="C41" i="24"/>
  <c r="G41" i="24"/>
  <c r="N41" i="24"/>
  <c r="L81" i="24"/>
  <c r="H81" i="24"/>
  <c r="N81" i="24"/>
  <c r="M81" i="24"/>
  <c r="I81" i="24"/>
  <c r="C81" i="24"/>
  <c r="G81" i="24"/>
  <c r="K81" i="24"/>
  <c r="F81" i="24"/>
  <c r="J81" i="24"/>
  <c r="E81" i="24"/>
  <c r="D81" i="24"/>
  <c r="H18" i="24"/>
  <c r="L18" i="24"/>
  <c r="N18" i="24"/>
  <c r="J18" i="24"/>
  <c r="I18" i="24"/>
  <c r="F18" i="24"/>
  <c r="E18" i="24"/>
  <c r="C18" i="24"/>
  <c r="M18" i="24"/>
  <c r="K18" i="24"/>
  <c r="D18" i="24"/>
  <c r="G18" i="24"/>
  <c r="D52" i="24"/>
  <c r="H52" i="24"/>
  <c r="C52" i="24"/>
  <c r="K52" i="24"/>
  <c r="G52" i="24"/>
  <c r="L52" i="24"/>
  <c r="F52" i="24"/>
  <c r="J52" i="24"/>
  <c r="M52" i="24"/>
  <c r="I52" i="24"/>
  <c r="E52" i="24"/>
  <c r="N52" i="24"/>
  <c r="F37" i="24"/>
  <c r="J37" i="24"/>
  <c r="H37" i="24"/>
  <c r="M37" i="24"/>
  <c r="E37" i="24"/>
  <c r="C37" i="24"/>
  <c r="N37" i="24"/>
  <c r="I37" i="24"/>
  <c r="L37" i="24"/>
  <c r="G37" i="24"/>
  <c r="D37" i="24"/>
  <c r="K37" i="24"/>
  <c r="L72" i="24"/>
  <c r="H72" i="24"/>
  <c r="K72" i="24"/>
  <c r="I72" i="24"/>
  <c r="J72" i="24"/>
  <c r="F72" i="24"/>
  <c r="C72" i="24"/>
  <c r="E72" i="24"/>
  <c r="N72" i="24"/>
  <c r="D72" i="24"/>
  <c r="G72" i="24"/>
  <c r="M72" i="24"/>
  <c r="G64" i="24"/>
  <c r="K64" i="24"/>
  <c r="H64" i="24"/>
  <c r="F64" i="24"/>
  <c r="J64" i="24"/>
  <c r="M64" i="24"/>
  <c r="D64" i="24"/>
  <c r="C64" i="24"/>
  <c r="N64" i="24"/>
  <c r="I64" i="24"/>
  <c r="E64" i="24"/>
  <c r="L64" i="24"/>
  <c r="F99" i="24"/>
  <c r="N99" i="24"/>
  <c r="H99" i="24"/>
  <c r="D99" i="24"/>
  <c r="L99" i="24"/>
  <c r="J99" i="24"/>
  <c r="E99" i="24"/>
  <c r="I99" i="24"/>
  <c r="C99" i="24"/>
  <c r="G99" i="24"/>
  <c r="K99" i="24"/>
  <c r="M99" i="24"/>
  <c r="K19" i="24"/>
  <c r="H19" i="24"/>
  <c r="J19" i="24"/>
  <c r="C19" i="24"/>
  <c r="E19" i="24"/>
  <c r="D19" i="24"/>
  <c r="N19" i="24"/>
  <c r="I19" i="24"/>
  <c r="M19" i="24"/>
  <c r="F19" i="24"/>
  <c r="L19" i="24"/>
  <c r="G19" i="24"/>
  <c r="H20" i="24"/>
  <c r="E20" i="24"/>
  <c r="D20" i="24"/>
  <c r="I20" i="24"/>
  <c r="C20" i="24"/>
  <c r="G20" i="24"/>
  <c r="L20" i="24"/>
  <c r="F20" i="24"/>
  <c r="K20" i="24"/>
  <c r="N20" i="24"/>
  <c r="M20" i="24"/>
  <c r="J20" i="24"/>
  <c r="H60" i="24"/>
  <c r="G60" i="24"/>
  <c r="D60" i="24"/>
  <c r="F60" i="24"/>
  <c r="C60" i="24"/>
  <c r="E60" i="24"/>
  <c r="L60" i="24"/>
  <c r="N60" i="24"/>
  <c r="M60" i="24"/>
  <c r="K60" i="24"/>
  <c r="I60" i="24"/>
  <c r="J60" i="24"/>
  <c r="H82" i="24"/>
  <c r="M82" i="24"/>
  <c r="E82" i="24"/>
  <c r="D82" i="24"/>
  <c r="C82" i="24"/>
  <c r="G82" i="24"/>
  <c r="K82" i="24"/>
  <c r="N82" i="24"/>
  <c r="J82" i="24"/>
  <c r="I82" i="24"/>
  <c r="L82" i="24"/>
  <c r="F82" i="24"/>
  <c r="H42" i="24"/>
  <c r="E42" i="24"/>
  <c r="L42" i="24"/>
  <c r="N42" i="24"/>
  <c r="D42" i="24"/>
  <c r="I42" i="24"/>
  <c r="K42" i="24"/>
  <c r="G42" i="24"/>
  <c r="J42" i="24"/>
  <c r="M42" i="24"/>
  <c r="C42" i="24"/>
  <c r="F42" i="24"/>
  <c r="G46" i="24"/>
  <c r="J46" i="24"/>
  <c r="F46" i="24"/>
  <c r="K46" i="24"/>
  <c r="M46" i="24"/>
  <c r="D46" i="24"/>
  <c r="C46" i="24"/>
  <c r="N46" i="24"/>
  <c r="E46" i="24"/>
  <c r="L46" i="24"/>
  <c r="H46" i="24"/>
  <c r="I46" i="24"/>
  <c r="G93" i="24"/>
  <c r="L93" i="24"/>
  <c r="F93" i="24"/>
  <c r="K93" i="24"/>
  <c r="H93" i="24"/>
  <c r="D93" i="24"/>
  <c r="E93" i="24"/>
  <c r="N93" i="24"/>
  <c r="M93" i="24"/>
  <c r="I93" i="24"/>
  <c r="J93" i="24"/>
  <c r="C93" i="24"/>
  <c r="E96" i="24"/>
  <c r="C96" i="24"/>
  <c r="H96" i="24"/>
  <c r="I96" i="24"/>
  <c r="N96" i="24"/>
  <c r="F96" i="24"/>
  <c r="K96" i="24"/>
  <c r="D96" i="24"/>
  <c r="M96" i="24"/>
  <c r="G96" i="24"/>
  <c r="L96" i="24"/>
  <c r="J96" i="24"/>
  <c r="N25" i="24"/>
  <c r="I25" i="24"/>
  <c r="L25" i="24"/>
  <c r="G25" i="24"/>
  <c r="K25" i="24"/>
  <c r="H25" i="24"/>
  <c r="M25" i="24"/>
  <c r="E25" i="24"/>
  <c r="D25" i="24"/>
  <c r="F25" i="24"/>
  <c r="C25" i="24"/>
  <c r="J25" i="24"/>
  <c r="H56" i="24"/>
  <c r="J56" i="24"/>
  <c r="I56" i="24"/>
  <c r="E56" i="24"/>
  <c r="G56" i="24"/>
  <c r="F56" i="24"/>
  <c r="N56" i="24"/>
  <c r="C56" i="24"/>
  <c r="L56" i="24"/>
  <c r="M56" i="24"/>
  <c r="K56" i="24"/>
  <c r="D56" i="24"/>
  <c r="AK37" i="19"/>
  <c r="AI37" i="19"/>
  <c r="AH37" i="19"/>
  <c r="AF37" i="19"/>
  <c r="AD37" i="19"/>
  <c r="AA37" i="19"/>
  <c r="Z37" i="19"/>
  <c r="Y37" i="19"/>
  <c r="X37" i="19"/>
  <c r="U37" i="19"/>
  <c r="AK36" i="19"/>
  <c r="AI36" i="19"/>
  <c r="AH36" i="19"/>
  <c r="AF36" i="19"/>
  <c r="AD36" i="19"/>
  <c r="AA36" i="19"/>
  <c r="Z36" i="19"/>
  <c r="Y36" i="19"/>
  <c r="X36" i="19"/>
  <c r="U36" i="19"/>
  <c r="AK35" i="19"/>
  <c r="AI35" i="19"/>
  <c r="AH35" i="19"/>
  <c r="AF35" i="19"/>
  <c r="AD35" i="19"/>
  <c r="AA35" i="19"/>
  <c r="Z35" i="19"/>
  <c r="Y35" i="19"/>
  <c r="X35" i="19"/>
  <c r="U35" i="19"/>
  <c r="AK34" i="19"/>
  <c r="AI34" i="19"/>
  <c r="AH34" i="19"/>
  <c r="AF34" i="19"/>
  <c r="AD34" i="19"/>
  <c r="AA34" i="19"/>
  <c r="Z34" i="19"/>
  <c r="Y34" i="19"/>
  <c r="X34" i="19"/>
  <c r="U34" i="19"/>
  <c r="B37" i="19"/>
  <c r="B36" i="19"/>
  <c r="B35" i="19"/>
  <c r="B34" i="19"/>
  <c r="E37" i="19"/>
  <c r="E36" i="19"/>
  <c r="E35" i="19"/>
  <c r="E34" i="19"/>
  <c r="F37" i="19"/>
  <c r="F36" i="19"/>
  <c r="F35" i="19"/>
  <c r="F34" i="19"/>
  <c r="G37" i="19"/>
  <c r="G36" i="19"/>
  <c r="G35" i="19"/>
  <c r="G34" i="19"/>
  <c r="H37" i="19"/>
  <c r="H36" i="19"/>
  <c r="H35" i="19"/>
  <c r="H34" i="19"/>
  <c r="K37" i="19"/>
  <c r="K36" i="19"/>
  <c r="K35" i="19"/>
  <c r="K34" i="19"/>
  <c r="M37" i="19"/>
  <c r="M36" i="19"/>
  <c r="M35" i="19"/>
  <c r="M34" i="19"/>
  <c r="O37" i="19"/>
  <c r="O36" i="19"/>
  <c r="O35" i="19"/>
  <c r="O34" i="19"/>
  <c r="P37" i="19"/>
  <c r="P36" i="19"/>
  <c r="P35" i="19"/>
  <c r="P34" i="19"/>
  <c r="R37" i="19"/>
  <c r="R36" i="19"/>
  <c r="R35" i="19"/>
  <c r="R34" i="19"/>
  <c r="N5" i="24"/>
  <c r="R6" i="24"/>
  <c r="J6" i="24"/>
  <c r="F6" i="24"/>
  <c r="N6" i="24"/>
  <c r="L6" i="24"/>
  <c r="I6" i="24"/>
  <c r="D6" i="24"/>
  <c r="E6" i="24"/>
  <c r="C6" i="24"/>
  <c r="G6" i="24"/>
  <c r="M6" i="24"/>
  <c r="K6" i="24"/>
  <c r="R5" i="24"/>
  <c r="G5" i="24"/>
  <c r="M5" i="24"/>
  <c r="J5" i="24"/>
  <c r="C5" i="24"/>
  <c r="K5" i="24"/>
  <c r="E5" i="24"/>
  <c r="F5" i="24"/>
  <c r="L5" i="24"/>
  <c r="D5" i="24"/>
  <c r="I5" i="24"/>
  <c r="K7" i="24"/>
  <c r="I7" i="24"/>
  <c r="C7" i="24"/>
  <c r="J7" i="24"/>
  <c r="G7" i="24"/>
  <c r="E7" i="24"/>
  <c r="L7" i="24"/>
  <c r="D7" i="24"/>
  <c r="F7" i="24"/>
  <c r="M7" i="24"/>
  <c r="N7" i="24"/>
  <c r="H6" i="24" l="1"/>
  <c r="H7" i="24"/>
  <c r="K33" i="19"/>
  <c r="O33" i="19"/>
  <c r="H5" i="24"/>
  <c r="U33" i="19"/>
  <c r="AK33" i="19"/>
  <c r="X33" i="19"/>
  <c r="H33" i="19"/>
  <c r="AD33" i="19"/>
  <c r="Z33" i="19"/>
  <c r="AI33" i="19"/>
  <c r="AF33" i="19"/>
  <c r="AH33" i="19"/>
  <c r="F33" i="19"/>
  <c r="B33" i="19"/>
  <c r="AA33" i="19"/>
  <c r="P33" i="19"/>
  <c r="M33" i="19"/>
  <c r="Y33" i="19"/>
  <c r="G33" i="19"/>
  <c r="E33" i="19"/>
  <c r="R33" i="19"/>
  <c r="AJ5" i="19" l="1"/>
  <c r="D17" i="19"/>
  <c r="Z17" i="19" l="1"/>
  <c r="BY17" i="19"/>
  <c r="W17" i="19"/>
  <c r="AC17" i="19"/>
  <c r="Q17" i="19"/>
  <c r="N17" i="19"/>
  <c r="H17" i="19"/>
  <c r="T17" i="19"/>
  <c r="AF17" i="19"/>
  <c r="K17" i="19"/>
  <c r="AP39" i="19"/>
  <c r="F16" i="19"/>
  <c r="F15" i="19"/>
  <c r="D16" i="19"/>
  <c r="BY16" i="19" s="1"/>
  <c r="D15" i="19"/>
  <c r="H15" i="19" s="1"/>
  <c r="D14" i="19"/>
  <c r="H14" i="19" s="1"/>
  <c r="P4" i="24"/>
  <c r="AF14" i="19" l="1"/>
  <c r="W14" i="19"/>
  <c r="K14" i="19"/>
  <c r="AC14" i="19"/>
  <c r="T14" i="19"/>
  <c r="N14" i="19"/>
  <c r="Z14" i="19"/>
  <c r="Q14" i="19"/>
  <c r="Z15" i="19"/>
  <c r="Q15" i="19"/>
  <c r="K15" i="19"/>
  <c r="AC15" i="19"/>
  <c r="W15" i="19"/>
  <c r="T15" i="19"/>
  <c r="N15" i="19"/>
  <c r="AF15" i="19"/>
  <c r="T16" i="19"/>
  <c r="N16" i="19"/>
  <c r="Q16" i="19"/>
  <c r="W16" i="19"/>
  <c r="Z16" i="19"/>
  <c r="AC16" i="19"/>
  <c r="AF16" i="19"/>
  <c r="H16" i="19"/>
  <c r="K16" i="19"/>
  <c r="AI17" i="19"/>
  <c r="E4" i="24"/>
  <c r="D4" i="24"/>
  <c r="L4" i="24"/>
  <c r="C4" i="24"/>
  <c r="F4" i="24"/>
  <c r="G4" i="24"/>
  <c r="AH25" i="20" l="1"/>
  <c r="AH37" i="20"/>
  <c r="AH27" i="20"/>
  <c r="AH28" i="20"/>
  <c r="AH18" i="20"/>
  <c r="AH31" i="20"/>
  <c r="AH21" i="20"/>
  <c r="AH34" i="20"/>
  <c r="AH24" i="20"/>
  <c r="AH14" i="20"/>
  <c r="AH26" i="20"/>
  <c r="AH38" i="20"/>
  <c r="AH39" i="20"/>
  <c r="AH16" i="20"/>
  <c r="AH17" i="20"/>
  <c r="AH29" i="20"/>
  <c r="AH30" i="20"/>
  <c r="AH19" i="20"/>
  <c r="AH20" i="20"/>
  <c r="AH32" i="20"/>
  <c r="AH33" i="20"/>
  <c r="AH35" i="20"/>
  <c r="AH36" i="20"/>
  <c r="AL25" i="20"/>
  <c r="AL37" i="20"/>
  <c r="AL14" i="20"/>
  <c r="AL26" i="20"/>
  <c r="AL38" i="20"/>
  <c r="AL27" i="20"/>
  <c r="AL39" i="20"/>
  <c r="AL34" i="20"/>
  <c r="AL16" i="20"/>
  <c r="AL28" i="20"/>
  <c r="AL17" i="20"/>
  <c r="AL29" i="20"/>
  <c r="AL35" i="20"/>
  <c r="AL18" i="20"/>
  <c r="AL30" i="20"/>
  <c r="AL36" i="20"/>
  <c r="AL19" i="20"/>
  <c r="AL31" i="20"/>
  <c r="AL33" i="20"/>
  <c r="AL24" i="20"/>
  <c r="AL20" i="20"/>
  <c r="AL32" i="20"/>
  <c r="AL21" i="20"/>
  <c r="BD18" i="19"/>
  <c r="BM18" i="19"/>
  <c r="BP18" i="19"/>
  <c r="AX18" i="19"/>
  <c r="BY14" i="19"/>
  <c r="BS18" i="19"/>
  <c r="BG18" i="19"/>
  <c r="BJ18" i="19"/>
  <c r="BV18" i="19"/>
  <c r="BA18" i="19"/>
  <c r="AI16" i="19"/>
  <c r="AI14" i="19"/>
  <c r="K4" i="24"/>
  <c r="I4" i="24"/>
  <c r="BY18" i="19" l="1"/>
  <c r="BY11" i="19" s="1"/>
  <c r="B5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4" i="24"/>
  <c r="R4" i="24"/>
  <c r="AL12" i="20" l="1"/>
  <c r="AH12" i="20"/>
  <c r="AH13" i="20"/>
  <c r="AL13" i="20"/>
  <c r="AL23" i="20"/>
  <c r="AH23" i="20"/>
  <c r="AL22" i="20"/>
  <c r="AH22" i="20"/>
  <c r="AH15" i="20"/>
  <c r="AL15" i="20"/>
  <c r="T21" i="20"/>
  <c r="X21" i="20"/>
  <c r="X27" i="20"/>
  <c r="X19" i="20"/>
  <c r="X37" i="20"/>
  <c r="X33" i="20"/>
  <c r="T34" i="20"/>
  <c r="T19" i="20"/>
  <c r="T33" i="20"/>
  <c r="T16" i="20"/>
  <c r="X31" i="20"/>
  <c r="X25" i="20"/>
  <c r="X36" i="20"/>
  <c r="T17" i="20"/>
  <c r="T38" i="20"/>
  <c r="T36" i="20"/>
  <c r="T26" i="20"/>
  <c r="X34" i="20"/>
  <c r="X16" i="20"/>
  <c r="X18" i="20"/>
  <c r="X35" i="20"/>
  <c r="X20" i="20"/>
  <c r="T27" i="20"/>
  <c r="T18" i="20"/>
  <c r="T35" i="20"/>
  <c r="T20" i="20"/>
  <c r="T37" i="20"/>
  <c r="X17" i="20"/>
  <c r="X38" i="20"/>
  <c r="X30" i="20"/>
  <c r="X24" i="20"/>
  <c r="X39" i="20"/>
  <c r="X26" i="20"/>
  <c r="T31" i="20"/>
  <c r="T24" i="20"/>
  <c r="T39" i="20"/>
  <c r="T30" i="20"/>
  <c r="T25" i="20"/>
  <c r="T29" i="20"/>
  <c r="T32" i="20"/>
  <c r="X29" i="20"/>
  <c r="X32" i="20"/>
  <c r="AH40" i="20" l="1"/>
  <c r="AL40" i="20"/>
  <c r="H18" i="19"/>
  <c r="N18" i="19"/>
  <c r="T18" i="19"/>
  <c r="Z18" i="19"/>
  <c r="Q18" i="19"/>
  <c r="W18" i="19"/>
  <c r="K18" i="19"/>
  <c r="AI15" i="19"/>
  <c r="AF18" i="19"/>
  <c r="AC18" i="19"/>
  <c r="J4" i="24"/>
  <c r="AI18" i="19" l="1"/>
  <c r="M4" i="24"/>
  <c r="AI11" i="19" l="1"/>
  <c r="N4" i="24"/>
  <c r="X12" i="20" l="1"/>
  <c r="T12" i="20"/>
  <c r="X13" i="20"/>
  <c r="T13" i="20"/>
  <c r="X23" i="20"/>
  <c r="T23" i="20"/>
  <c r="T22" i="20"/>
  <c r="X22" i="20"/>
  <c r="T15" i="20"/>
  <c r="X15" i="20"/>
  <c r="X28" i="20"/>
  <c r="T28" i="20"/>
  <c r="H4" i="24"/>
  <c r="T14" i="20"/>
  <c r="X14" i="20"/>
  <c r="X40" i="20" l="1"/>
  <c r="T40" i="20"/>
</calcChain>
</file>

<file path=xl/sharedStrings.xml><?xml version="1.0" encoding="utf-8"?>
<sst xmlns="http://schemas.openxmlformats.org/spreadsheetml/2006/main" count="1619" uniqueCount="144">
  <si>
    <t>フリガナ</t>
    <phoneticPr fontId="3"/>
  </si>
  <si>
    <t>フリガナ</t>
    <phoneticPr fontId="3"/>
  </si>
  <si>
    <t>名　　称</t>
    <rPh sb="0" eb="1">
      <t>ナ</t>
    </rPh>
    <rPh sb="3" eb="4">
      <t>ショウ</t>
    </rPh>
    <phoneticPr fontId="3"/>
  </si>
  <si>
    <t>（郵便番号</t>
    <rPh sb="1" eb="3">
      <t>ユウビン</t>
    </rPh>
    <rPh sb="3" eb="5">
      <t>バンゴウ</t>
    </rPh>
    <phoneticPr fontId="3"/>
  </si>
  <si>
    <t>‐</t>
    <phoneticPr fontId="3"/>
  </si>
  <si>
    <t>）</t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</si>
  <si>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</si>
  <si>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</si>
  <si>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申請額</t>
    <rPh sb="0" eb="3">
      <t>シンセイガク</t>
    </rPh>
    <phoneticPr fontId="3"/>
  </si>
  <si>
    <t>か所</t>
    <rPh sb="1" eb="2">
      <t>ショ</t>
    </rPh>
    <phoneticPr fontId="3"/>
  </si>
  <si>
    <t>認知症対応型通所介護事業所</t>
  </si>
  <si>
    <t>訪問入浴介護事業所</t>
  </si>
  <si>
    <t>訪問看護事業所</t>
  </si>
  <si>
    <t>訪問リハビリテーション事業所</t>
  </si>
  <si>
    <t>定期巡回・随時対応型訪問介護看護事業所</t>
  </si>
  <si>
    <t>夜間対応型訪問介護事業所</t>
  </si>
  <si>
    <t>居宅介護支援事業所</t>
  </si>
  <si>
    <t>小規模多機能型居宅介護事業所</t>
  </si>
  <si>
    <t>看護小規模多機能型居宅介護事業所</t>
  </si>
  <si>
    <t>事業所・施設の名称</t>
    <rPh sb="0" eb="3">
      <t>ジギョウショ</t>
    </rPh>
    <rPh sb="4" eb="6">
      <t>シセツ</t>
    </rPh>
    <rPh sb="7" eb="9">
      <t>メイショウ</t>
    </rPh>
    <phoneticPr fontId="3"/>
  </si>
  <si>
    <t>管理者の氏名</t>
    <rPh sb="0" eb="3">
      <t>カンリシャ</t>
    </rPh>
    <rPh sb="4" eb="6">
      <t>シメイ</t>
    </rPh>
    <phoneticPr fontId="3"/>
  </si>
  <si>
    <t>事業所・施設の状況</t>
    <rPh sb="0" eb="3">
      <t>ジギョウショ</t>
    </rPh>
    <rPh sb="4" eb="6">
      <t>シセツ</t>
    </rPh>
    <rPh sb="7" eb="9">
      <t>ジョウキョウ</t>
    </rPh>
    <phoneticPr fontId="3"/>
  </si>
  <si>
    <t>申請内容</t>
    <rPh sb="0" eb="2">
      <t>シンセイ</t>
    </rPh>
    <rPh sb="2" eb="4">
      <t>ナイヨウ</t>
    </rPh>
    <phoneticPr fontId="3"/>
  </si>
  <si>
    <t>E-mail</t>
    <phoneticPr fontId="3"/>
  </si>
  <si>
    <t>事業所･施設数</t>
    <rPh sb="0" eb="3">
      <t>ジギョウショ</t>
    </rPh>
    <rPh sb="4" eb="6">
      <t>シセツ</t>
    </rPh>
    <rPh sb="6" eb="7">
      <t>スウ</t>
    </rPh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</si>
  <si>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3"/>
  </si>
  <si>
    <t>定員</t>
    <rPh sb="0" eb="2">
      <t>テイイン</t>
    </rPh>
    <phoneticPr fontId="3"/>
  </si>
  <si>
    <t>事業所・施設の所在地</t>
    <rPh sb="0" eb="3">
      <t>ジギョウショ</t>
    </rPh>
    <rPh sb="4" eb="6">
      <t>シセツ</t>
    </rPh>
    <rPh sb="7" eb="10">
      <t>ショザイチ</t>
    </rPh>
    <phoneticPr fontId="3"/>
  </si>
  <si>
    <t>事業所・施設名</t>
    <rPh sb="0" eb="3">
      <t>ジギョウショ</t>
    </rPh>
    <rPh sb="4" eb="7">
      <t>シセツメイ</t>
    </rPh>
    <phoneticPr fontId="3"/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</si>
  <si>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3"/>
  </si>
  <si>
    <t>サービス種別</t>
    <rPh sb="4" eb="6">
      <t>シュベツ</t>
    </rPh>
    <phoneticPr fontId="3"/>
  </si>
  <si>
    <t>No.</t>
    <phoneticPr fontId="3"/>
  </si>
  <si>
    <t>手順</t>
    <rPh sb="0" eb="2">
      <t>テジュン</t>
    </rPh>
    <phoneticPr fontId="3"/>
  </si>
  <si>
    <t>合　　計</t>
    <rPh sb="0" eb="1">
      <t>ゴウ</t>
    </rPh>
    <rPh sb="3" eb="4">
      <t>ケイ</t>
    </rPh>
    <phoneticPr fontId="3"/>
  </si>
  <si>
    <t>円</t>
  </si>
  <si>
    <t>（単位:円）</t>
    <rPh sb="1" eb="3">
      <t>タンイ</t>
    </rPh>
    <rPh sb="4" eb="5">
      <t>エン</t>
    </rPh>
    <phoneticPr fontId="3"/>
  </si>
  <si>
    <t>＜積算内訳＞</t>
    <phoneticPr fontId="3"/>
  </si>
  <si>
    <t>円</t>
    <rPh sb="0" eb="1">
      <t>エン</t>
    </rPh>
    <phoneticPr fontId="3"/>
  </si>
  <si>
    <t>　サービス種別・申請金額等の申請内容に相違ない。</t>
    <phoneticPr fontId="3"/>
  </si>
  <si>
    <t>電話番号</t>
  </si>
  <si>
    <t>住所</t>
  </si>
  <si>
    <t>人</t>
    <rPh sb="0" eb="1">
      <t>ニン</t>
    </rPh>
    <phoneticPr fontId="3"/>
  </si>
  <si>
    <t xml:space="preserve">　
</t>
    <phoneticPr fontId="3"/>
  </si>
  <si>
    <t>申請方法</t>
    <rPh sb="0" eb="2">
      <t>シンセイ</t>
    </rPh>
    <rPh sb="2" eb="4">
      <t>ホウホウ</t>
    </rPh>
    <phoneticPr fontId="3"/>
  </si>
  <si>
    <t>代表となる法人名</t>
    <phoneticPr fontId="3"/>
  </si>
  <si>
    <t>はじめに必ずお読みください。</t>
    <rPh sb="4" eb="5">
      <t>カナラ</t>
    </rPh>
    <rPh sb="7" eb="8">
      <t>ヨ</t>
    </rPh>
    <phoneticPr fontId="3"/>
  </si>
  <si>
    <t>Excelファイル名を法人名に変更</t>
    <rPh sb="11" eb="13">
      <t>ホウジン</t>
    </rPh>
    <rPh sb="13" eb="14">
      <t>メイ</t>
    </rPh>
    <phoneticPr fontId="3"/>
  </si>
  <si>
    <t>訪問介護事業所</t>
    <rPh sb="0" eb="2">
      <t>ホウモン</t>
    </rPh>
    <phoneticPr fontId="3"/>
  </si>
  <si>
    <t>確　認　事　項</t>
    <rPh sb="0" eb="1">
      <t>カク</t>
    </rPh>
    <rPh sb="2" eb="3">
      <t>ニン</t>
    </rPh>
    <rPh sb="4" eb="5">
      <t>コト</t>
    </rPh>
    <rPh sb="6" eb="7">
      <t>コウ</t>
    </rPh>
    <phoneticPr fontId="3"/>
  </si>
  <si>
    <t>　この補助金と対象経費を重複して、障害福祉サービス等事業者に対する物価高騰対策支援の補助金を受けていない。</t>
    <rPh sb="3" eb="5">
      <t>ホジョ</t>
    </rPh>
    <rPh sb="17" eb="19">
      <t>ショウガイ</t>
    </rPh>
    <rPh sb="33" eb="35">
      <t>ブッカ</t>
    </rPh>
    <rPh sb="35" eb="37">
      <t>コウトウ</t>
    </rPh>
    <phoneticPr fontId="3"/>
  </si>
  <si>
    <t>所要額</t>
    <rPh sb="0" eb="2">
      <t>ショヨウ</t>
    </rPh>
    <rPh sb="2" eb="3">
      <t>ガク</t>
    </rPh>
    <phoneticPr fontId="3"/>
  </si>
  <si>
    <t>サービス提供</t>
    <rPh sb="4" eb="6">
      <t>テイキョウ</t>
    </rPh>
    <phoneticPr fontId="3"/>
  </si>
  <si>
    <t>電気</t>
    <rPh sb="0" eb="2">
      <t>デンキ</t>
    </rPh>
    <phoneticPr fontId="3"/>
  </si>
  <si>
    <t>ガス</t>
    <phoneticPr fontId="3"/>
  </si>
  <si>
    <t>食材</t>
    <rPh sb="0" eb="2">
      <t>ショクザイ</t>
    </rPh>
    <phoneticPr fontId="3"/>
  </si>
  <si>
    <t>計</t>
    <rPh sb="0" eb="1">
      <t>ケイ</t>
    </rPh>
    <phoneticPr fontId="3"/>
  </si>
  <si>
    <t>/月/事業所</t>
    <rPh sb="1" eb="2">
      <t>ツキ</t>
    </rPh>
    <rPh sb="3" eb="6">
      <t>ジギョウショ</t>
    </rPh>
    <phoneticPr fontId="3"/>
  </si>
  <si>
    <t>/月/定員</t>
    <rPh sb="1" eb="2">
      <t>ツキ</t>
    </rPh>
    <rPh sb="3" eb="5">
      <t>テイイン</t>
    </rPh>
    <phoneticPr fontId="3"/>
  </si>
  <si>
    <t>事業所・施設におけるガス使用状況</t>
    <rPh sb="0" eb="3">
      <t>ジギョウショ</t>
    </rPh>
    <rPh sb="4" eb="6">
      <t>シセツ</t>
    </rPh>
    <rPh sb="12" eb="14">
      <t>シヨウ</t>
    </rPh>
    <rPh sb="14" eb="16">
      <t>ジョウキョウ</t>
    </rPh>
    <phoneticPr fontId="3"/>
  </si>
  <si>
    <t>審査結果
（申請可記入）</t>
    <rPh sb="0" eb="2">
      <t>シンサ</t>
    </rPh>
    <rPh sb="2" eb="4">
      <t>ケッカ</t>
    </rPh>
    <rPh sb="9" eb="11">
      <t>キニュウ</t>
    </rPh>
    <phoneticPr fontId="3"/>
  </si>
  <si>
    <t>介護老人福祉施設</t>
  </si>
  <si>
    <t>（単位:円）</t>
    <phoneticPr fontId="3"/>
  </si>
  <si>
    <t>介護予防支援事業所</t>
  </si>
  <si>
    <t>居宅療養管理指導事業所</t>
  </si>
  <si>
    <t>通所介護事業所</t>
  </si>
  <si>
    <t>地域密着型通所介護事業所</t>
  </si>
  <si>
    <t>通所リハビリテーション事業所</t>
  </si>
  <si>
    <t>地域密着型介護老人福祉施設</t>
  </si>
  <si>
    <t>介護老人保健施設</t>
  </si>
  <si>
    <t>介護療養型医療施設</t>
  </si>
  <si>
    <t>介護医療院</t>
  </si>
  <si>
    <t>認知症対応型共同生活介護事業所</t>
  </si>
  <si>
    <t>特定施設入居者生活介護事業所（養護老人ホーム・軽費老人ホームを除く）</t>
  </si>
  <si>
    <t>地域密着型特定施設入居者生活介護事業所</t>
  </si>
  <si>
    <t>短期入所生活介護事業所</t>
  </si>
  <si>
    <t>短期入所療養介護事業所</t>
  </si>
  <si>
    <t>養護老人ホーム</t>
  </si>
  <si>
    <t>軽費老人ホーム</t>
  </si>
  <si>
    <t>ガソリン</t>
    <phoneticPr fontId="3"/>
  </si>
  <si>
    <t>/月/台</t>
    <rPh sb="1" eb="2">
      <t>ツキ</t>
    </rPh>
    <rPh sb="3" eb="4">
      <t>ダイ</t>
    </rPh>
    <phoneticPr fontId="3"/>
  </si>
  <si>
    <t>台</t>
    <rPh sb="0" eb="1">
      <t>ダイ</t>
    </rPh>
    <phoneticPr fontId="3"/>
  </si>
  <si>
    <t>車両の
所有台数</t>
    <rPh sb="0" eb="2">
      <t>シャリョウ</t>
    </rPh>
    <rPh sb="4" eb="6">
      <t>ショユウ</t>
    </rPh>
    <rPh sb="6" eb="8">
      <t>ダイスウ</t>
    </rPh>
    <phoneticPr fontId="3"/>
  </si>
  <si>
    <t>地名</t>
    <rPh sb="0" eb="2">
      <t>チメイ</t>
    </rPh>
    <phoneticPr fontId="3"/>
  </si>
  <si>
    <t>ひらがな</t>
    <phoneticPr fontId="3"/>
  </si>
  <si>
    <t>分類番号</t>
    <rPh sb="0" eb="4">
      <t>ブンルイバンゴウ</t>
    </rPh>
    <phoneticPr fontId="3"/>
  </si>
  <si>
    <t>－</t>
    <phoneticPr fontId="3"/>
  </si>
  <si>
    <t>一連指定番号</t>
    <rPh sb="0" eb="2">
      <t>イチレン</t>
    </rPh>
    <rPh sb="2" eb="4">
      <t>シテイ</t>
    </rPh>
    <rPh sb="4" eb="6">
      <t>バンゴウ</t>
    </rPh>
    <phoneticPr fontId="3"/>
  </si>
  <si>
    <t>1</t>
    <phoneticPr fontId="3"/>
  </si>
  <si>
    <t>2</t>
  </si>
  <si>
    <t>3</t>
  </si>
  <si>
    <t>4</t>
  </si>
  <si>
    <t>5</t>
  </si>
  <si>
    <t>6</t>
  </si>
  <si>
    <t>7</t>
  </si>
  <si>
    <t>8</t>
  </si>
  <si>
    <t>9</t>
  </si>
  <si>
    <t>10</t>
  </si>
  <si>
    <t>例</t>
    <rPh sb="0" eb="1">
      <t>レイ</t>
    </rPh>
    <phoneticPr fontId="3"/>
  </si>
  <si>
    <t>三重</t>
    <rPh sb="0" eb="2">
      <t>ミエ</t>
    </rPh>
    <phoneticPr fontId="3"/>
  </si>
  <si>
    <t>み</t>
    <phoneticPr fontId="3"/>
  </si>
  <si>
    <t>え</t>
    <phoneticPr fontId="3"/>
  </si>
  <si>
    <t>所要額計</t>
    <rPh sb="0" eb="3">
      <t>ショヨウガク</t>
    </rPh>
    <rPh sb="3" eb="4">
      <t>ケイ</t>
    </rPh>
    <phoneticPr fontId="3"/>
  </si>
  <si>
    <t>所要額（電気）</t>
    <rPh sb="0" eb="3">
      <t>ショヨウガク</t>
    </rPh>
    <rPh sb="4" eb="6">
      <t>デンキ</t>
    </rPh>
    <phoneticPr fontId="3"/>
  </si>
  <si>
    <t>所要額（ガス）</t>
    <rPh sb="0" eb="3">
      <t>ショヨウガク</t>
    </rPh>
    <phoneticPr fontId="3"/>
  </si>
  <si>
    <t>所要額（食材）</t>
    <rPh sb="0" eb="3">
      <t>ショヨウガク</t>
    </rPh>
    <rPh sb="4" eb="6">
      <t>ショクザイ</t>
    </rPh>
    <phoneticPr fontId="3"/>
  </si>
  <si>
    <t>所要額（ガソリン）</t>
    <rPh sb="0" eb="3">
      <t>ショヨウガク</t>
    </rPh>
    <phoneticPr fontId="3"/>
  </si>
  <si>
    <t>基準単価</t>
  </si>
  <si>
    <t>福祉用具貸与事業所</t>
    <rPh sb="0" eb="2">
      <t>フクシ</t>
    </rPh>
    <rPh sb="2" eb="4">
      <t>ヨウグ</t>
    </rPh>
    <rPh sb="4" eb="6">
      <t>タイヨ</t>
    </rPh>
    <rPh sb="6" eb="8">
      <t>ジギョウ</t>
    </rPh>
    <rPh sb="8" eb="9">
      <t>ショ</t>
    </rPh>
    <phoneticPr fontId="3"/>
  </si>
  <si>
    <t>特定福祉用具販売事業所</t>
    <rPh sb="0" eb="2">
      <t>トクテイ</t>
    </rPh>
    <rPh sb="2" eb="4">
      <t>フクシ</t>
    </rPh>
    <rPh sb="4" eb="6">
      <t>ヨウグ</t>
    </rPh>
    <rPh sb="6" eb="8">
      <t>ハンバイ</t>
    </rPh>
    <rPh sb="8" eb="10">
      <t>ジギョウ</t>
    </rPh>
    <rPh sb="10" eb="11">
      <t>ショ</t>
    </rPh>
    <phoneticPr fontId="3"/>
  </si>
  <si>
    <t>基準単価</t>
    <rPh sb="0" eb="2">
      <t>キジュン</t>
    </rPh>
    <rPh sb="2" eb="4">
      <t>タンカ</t>
    </rPh>
    <phoneticPr fontId="3"/>
  </si>
  <si>
    <t>燃油</t>
    <rPh sb="0" eb="2">
      <t>ネンユ</t>
    </rPh>
    <phoneticPr fontId="3"/>
  </si>
  <si>
    <t>福祉用具貸与事業所</t>
    <rPh sb="0" eb="4">
      <t>フクシヨウグ</t>
    </rPh>
    <rPh sb="4" eb="6">
      <t>タイヨ</t>
    </rPh>
    <rPh sb="6" eb="9">
      <t>ジギョウショ</t>
    </rPh>
    <phoneticPr fontId="3"/>
  </si>
  <si>
    <t>特定福祉用具販売事業所</t>
    <rPh sb="2" eb="4">
      <t>フクシ</t>
    </rPh>
    <rPh sb="4" eb="6">
      <t>ヨウグ</t>
    </rPh>
    <rPh sb="6" eb="8">
      <t>ハンバイ</t>
    </rPh>
    <rPh sb="8" eb="11">
      <t>ジギョウショ</t>
    </rPh>
    <phoneticPr fontId="3"/>
  </si>
  <si>
    <t>　この補助金に係る収入及び支出等に係る証拠書類を５年間（令和13年3月末まで）適切に整備保管する。</t>
    <rPh sb="3" eb="6">
      <t>ホジョキン</t>
    </rPh>
    <rPh sb="25" eb="27">
      <t>ネンカン</t>
    </rPh>
    <rPh sb="28" eb="30">
      <t>レイワ</t>
    </rPh>
    <rPh sb="32" eb="33">
      <t>ネン</t>
    </rPh>
    <rPh sb="34" eb="35">
      <t>ガツ</t>
    </rPh>
    <rPh sb="35" eb="36">
      <t>マツ</t>
    </rPh>
    <rPh sb="44" eb="46">
      <t>ホカン</t>
    </rPh>
    <phoneticPr fontId="3"/>
  </si>
  <si>
    <t>R7.4</t>
    <phoneticPr fontId="3"/>
  </si>
  <si>
    <t>R7.5</t>
    <phoneticPr fontId="3"/>
  </si>
  <si>
    <t>R7.6</t>
  </si>
  <si>
    <t>R7.7</t>
  </si>
  <si>
    <t>R7.8</t>
  </si>
  <si>
    <t>R7.9</t>
  </si>
  <si>
    <t>R7.10</t>
  </si>
  <si>
    <t>R7.11</t>
  </si>
  <si>
    <t>R7.12</t>
  </si>
  <si>
    <t>このシートは自動転記されるため、入力不要です。</t>
    <rPh sb="6" eb="8">
      <t>ジドウ</t>
    </rPh>
    <rPh sb="8" eb="10">
      <t>テンキ</t>
    </rPh>
    <rPh sb="16" eb="18">
      <t>ニュウリョク</t>
    </rPh>
    <rPh sb="18" eb="20">
      <t>フヨウ</t>
    </rPh>
    <phoneticPr fontId="3"/>
  </si>
  <si>
    <t>【総括表】</t>
    <rPh sb="1" eb="4">
      <t>ソウカツヒョウ</t>
    </rPh>
    <phoneticPr fontId="3"/>
  </si>
  <si>
    <t>申請者</t>
    <rPh sb="0" eb="1">
      <t>サル</t>
    </rPh>
    <rPh sb="1" eb="2">
      <t>ショウ</t>
    </rPh>
    <rPh sb="2" eb="3">
      <t>シャ</t>
    </rPh>
    <phoneticPr fontId="3"/>
  </si>
  <si>
    <t>【事業所・施設別申請額一覧】</t>
    <rPh sb="1" eb="4">
      <t>ジギョウショ</t>
    </rPh>
    <rPh sb="5" eb="7">
      <t>シセツ</t>
    </rPh>
    <rPh sb="7" eb="8">
      <t>ベツ</t>
    </rPh>
    <rPh sb="8" eb="11">
      <t>シンセイガク</t>
    </rPh>
    <rPh sb="11" eb="13">
      <t>イチラン</t>
    </rPh>
    <phoneticPr fontId="3"/>
  </si>
  <si>
    <t>【事業所・施設別個票】</t>
    <rPh sb="1" eb="4">
      <t>ジギョウショ</t>
    </rPh>
    <rPh sb="5" eb="7">
      <t>シセツ</t>
    </rPh>
    <rPh sb="7" eb="8">
      <t>ベツ</t>
    </rPh>
    <rPh sb="8" eb="10">
      <t>コヒョウ</t>
    </rPh>
    <phoneticPr fontId="3"/>
  </si>
  <si>
    <t>四日市市令和７年度物価高騰対策緊急支援金（介護保険サービス事業所等）　支援金額算定書</t>
    <rPh sb="0" eb="4">
      <t>ヨッカイチシ</t>
    </rPh>
    <rPh sb="4" eb="6">
      <t>レイワ</t>
    </rPh>
    <rPh sb="7" eb="9">
      <t>ネンド</t>
    </rPh>
    <rPh sb="9" eb="11">
      <t>ブッカ</t>
    </rPh>
    <rPh sb="11" eb="13">
      <t>コウトウ</t>
    </rPh>
    <rPh sb="13" eb="15">
      <t>タイサク</t>
    </rPh>
    <rPh sb="15" eb="17">
      <t>キンキュウ</t>
    </rPh>
    <rPh sb="17" eb="19">
      <t>シエン</t>
    </rPh>
    <rPh sb="19" eb="20">
      <t>キン</t>
    </rPh>
    <rPh sb="21" eb="23">
      <t>カイゴ</t>
    </rPh>
    <rPh sb="23" eb="25">
      <t>ホケン</t>
    </rPh>
    <rPh sb="29" eb="32">
      <t>ジギョウショ</t>
    </rPh>
    <rPh sb="32" eb="33">
      <t>トウ</t>
    </rPh>
    <rPh sb="35" eb="37">
      <t>シエン</t>
    </rPh>
    <rPh sb="37" eb="39">
      <t>キンガク</t>
    </rPh>
    <rPh sb="39" eb="42">
      <t>サンテイショ</t>
    </rPh>
    <phoneticPr fontId="3"/>
  </si>
  <si>
    <t>支援金額算定書</t>
    <rPh sb="0" eb="2">
      <t>シエン</t>
    </rPh>
    <rPh sb="2" eb="4">
      <t>キンガク</t>
    </rPh>
    <rPh sb="4" eb="6">
      <t>サンテイ</t>
    </rPh>
    <rPh sb="6" eb="7">
      <t>ショ</t>
    </rPh>
    <phoneticPr fontId="3"/>
  </si>
  <si>
    <t>四日市市令和７年度物価高騰対策緊急支援金（介護保険サービス事業所等）</t>
    <phoneticPr fontId="3"/>
  </si>
  <si>
    <t>介護サービス事業所・施設における物価高騰対策緊急支援金</t>
    <phoneticPr fontId="3"/>
  </si>
  <si>
    <t xml:space="preserve">＜所有する車両一覧＞　車両のナンバー等を入力してください。ナンバーは右詰めで入力してください。
</t>
    <rPh sb="1" eb="3">
      <t>ショユウ</t>
    </rPh>
    <rPh sb="5" eb="7">
      <t>シャリョウ</t>
    </rPh>
    <rPh sb="7" eb="9">
      <t>イチラン</t>
    </rPh>
    <rPh sb="11" eb="13">
      <t>シャリョウ</t>
    </rPh>
    <rPh sb="18" eb="19">
      <t>トウ</t>
    </rPh>
    <rPh sb="20" eb="22">
      <t>ニュウリョク</t>
    </rPh>
    <rPh sb="34" eb="35">
      <t>ミギ</t>
    </rPh>
    <rPh sb="35" eb="36">
      <t>ツ</t>
    </rPh>
    <rPh sb="38" eb="40">
      <t>ニュウリョク</t>
    </rPh>
    <phoneticPr fontId="3"/>
  </si>
  <si>
    <t>（印刷範囲外）</t>
    <rPh sb="1" eb="3">
      <t>インサツ</t>
    </rPh>
    <rPh sb="3" eb="6">
      <t>ハンイガイ</t>
    </rPh>
    <phoneticPr fontId="3"/>
  </si>
  <si>
    <t>申請する法人の作業</t>
    <rPh sb="0" eb="2">
      <t>シンセイ</t>
    </rPh>
    <rPh sb="4" eb="6">
      <t>ホウジン</t>
    </rPh>
    <rPh sb="7" eb="9">
      <t>サギョウ</t>
    </rPh>
    <phoneticPr fontId="3"/>
  </si>
  <si>
    <t>本補助金額算定書の作成方法</t>
    <rPh sb="0" eb="1">
      <t>ホン</t>
    </rPh>
    <rPh sb="1" eb="3">
      <t>ホジョ</t>
    </rPh>
    <rPh sb="3" eb="5">
      <t>キンガク</t>
    </rPh>
    <rPh sb="5" eb="7">
      <t>サンテイ</t>
    </rPh>
    <rPh sb="7" eb="8">
      <t>ショ</t>
    </rPh>
    <rPh sb="9" eb="11">
      <t>サクセイ</t>
    </rPh>
    <rPh sb="11" eb="13">
      <t>ホウホウ</t>
    </rPh>
    <phoneticPr fontId="3"/>
  </si>
  <si>
    <t>三重県の「介護サービス事業所・施設における物価高騰対策支援補助金」申請時に提出した提出書類「申請書（法人名）.xlsx」のエクセルを開く。</t>
    <rPh sb="0" eb="3">
      <t>ミエケン</t>
    </rPh>
    <rPh sb="5" eb="7">
      <t>カイゴ</t>
    </rPh>
    <rPh sb="11" eb="14">
      <t>ジギョウショ</t>
    </rPh>
    <rPh sb="15" eb="17">
      <t>シセツ</t>
    </rPh>
    <rPh sb="21" eb="23">
      <t>ブッカ</t>
    </rPh>
    <rPh sb="23" eb="25">
      <t>コウトウ</t>
    </rPh>
    <rPh sb="25" eb="27">
      <t>タイサク</t>
    </rPh>
    <rPh sb="27" eb="29">
      <t>シエン</t>
    </rPh>
    <rPh sb="29" eb="32">
      <t>ホジョキン</t>
    </rPh>
    <rPh sb="33" eb="36">
      <t>シンセイジ</t>
    </rPh>
    <rPh sb="37" eb="39">
      <t>テイシュツ</t>
    </rPh>
    <rPh sb="41" eb="43">
      <t>テイシュツ</t>
    </rPh>
    <rPh sb="43" eb="45">
      <t>ショルイ</t>
    </rPh>
    <rPh sb="46" eb="49">
      <t>シンセイショ</t>
    </rPh>
    <rPh sb="50" eb="52">
      <t>ホウジン</t>
    </rPh>
    <rPh sb="52" eb="53">
      <t>メイ</t>
    </rPh>
    <rPh sb="66" eb="67">
      <t>ヒラ</t>
    </rPh>
    <phoneticPr fontId="3"/>
  </si>
  <si>
    <t>各事業所の個票のシート名を「個票●」（●は１からの通し番号）に修正
↑この作業を忘れる方が多いです、ご確認ください。</t>
    <rPh sb="0" eb="1">
      <t>カク</t>
    </rPh>
    <rPh sb="1" eb="4">
      <t>ジギョウショ</t>
    </rPh>
    <rPh sb="5" eb="7">
      <t>コヒョウ</t>
    </rPh>
    <rPh sb="11" eb="12">
      <t>メイ</t>
    </rPh>
    <rPh sb="14" eb="16">
      <t>コヒョウ</t>
    </rPh>
    <rPh sb="25" eb="26">
      <t>トオ</t>
    </rPh>
    <rPh sb="27" eb="29">
      <t>バンゴウ</t>
    </rPh>
    <rPh sb="31" eb="33">
      <t>シュウセイ</t>
    </rPh>
    <rPh sb="37" eb="39">
      <t>サギョウ</t>
    </rPh>
    <rPh sb="40" eb="41">
      <t>ワス</t>
    </rPh>
    <rPh sb="43" eb="44">
      <t>カタ</t>
    </rPh>
    <rPh sb="45" eb="46">
      <t>オオ</t>
    </rPh>
    <rPh sb="51" eb="53">
      <t>カクニン</t>
    </rPh>
    <phoneticPr fontId="3"/>
  </si>
  <si>
    <t>（個票●シート）及び（申請額一覧シート）の内容が（総括表シート）にも正しく反映されていることを確認するとともに、（総括表シート）の黄色のセルを入力</t>
    <rPh sb="1" eb="3">
      <t>コヒョウ</t>
    </rPh>
    <rPh sb="8" eb="9">
      <t>オヨ</t>
    </rPh>
    <rPh sb="11" eb="14">
      <t>シンセイガク</t>
    </rPh>
    <rPh sb="14" eb="16">
      <t>イチラン</t>
    </rPh>
    <rPh sb="21" eb="23">
      <t>ナイヨウ</t>
    </rPh>
    <rPh sb="25" eb="28">
      <t>ソウカツヒョウ</t>
    </rPh>
    <rPh sb="34" eb="35">
      <t>タダ</t>
    </rPh>
    <rPh sb="37" eb="39">
      <t>ハンエイ</t>
    </rPh>
    <rPh sb="47" eb="49">
      <t>カクニン</t>
    </rPh>
    <rPh sb="57" eb="59">
      <t>ソウカツ</t>
    </rPh>
    <rPh sb="59" eb="60">
      <t>ヒョウ</t>
    </rPh>
    <rPh sb="65" eb="67">
      <t>キイロ</t>
    </rPh>
    <rPh sb="71" eb="73">
      <t>ニュウリョク</t>
    </rPh>
    <phoneticPr fontId="3"/>
  </si>
  <si>
    <r>
      <t>「申請書（法人名）.xlsx」の（個票●シート）の「事業所・施設の所在地」が</t>
    </r>
    <r>
      <rPr>
        <b/>
        <sz val="10"/>
        <color rgb="FFFF0000"/>
        <rFont val="ＭＳ ゴシック"/>
        <family val="3"/>
        <charset val="128"/>
      </rPr>
      <t>四日市市</t>
    </r>
    <r>
      <rPr>
        <b/>
        <sz val="10"/>
        <rFont val="ＭＳ ゴシック"/>
        <family val="3"/>
        <charset val="128"/>
      </rPr>
      <t>の個票だけ、「申請書（法人名）.xlsx」から「四日市市令和７年度物価高騰対策緊急支援金（介護保険サービス事業所等）支援金額算定書.xlsx」の（個票●シート）</t>
    </r>
    <r>
      <rPr>
        <b/>
        <sz val="10"/>
        <color theme="1"/>
        <rFont val="ＭＳ ゴシック"/>
        <family val="3"/>
        <charset val="128"/>
      </rPr>
      <t>に、「黄色いセル」の入力内容を転記する。</t>
    </r>
    <rPh sb="1" eb="4">
      <t>シンセイショ</t>
    </rPh>
    <rPh sb="5" eb="7">
      <t>ホウジン</t>
    </rPh>
    <rPh sb="7" eb="8">
      <t>メイ</t>
    </rPh>
    <rPh sb="17" eb="19">
      <t>コヒョウ</t>
    </rPh>
    <rPh sb="38" eb="42">
      <t>ヨッカイチシ</t>
    </rPh>
    <rPh sb="43" eb="45">
      <t>コヒョウ</t>
    </rPh>
    <rPh sb="125" eb="127">
      <t>キイロ</t>
    </rPh>
    <rPh sb="132" eb="134">
      <t>ニュウリョク</t>
    </rPh>
    <rPh sb="134" eb="136">
      <t>ナイヨウ</t>
    </rPh>
    <rPh sb="137" eb="139">
      <t>テンキ</t>
    </rPh>
    <phoneticPr fontId="3"/>
  </si>
  <si>
    <t>「申請書（法人名）.xlsx」のエクセルに補助対象（四日市市に所在する事業所・施設に限る）とするすべての事業所の個票が揃っているか確認</t>
    <rPh sb="21" eb="23">
      <t>ホジョ</t>
    </rPh>
    <rPh sb="23" eb="25">
      <t>タイショウ</t>
    </rPh>
    <rPh sb="26" eb="29">
      <t>ヨッカイチ</t>
    </rPh>
    <rPh sb="29" eb="30">
      <t>シ</t>
    </rPh>
    <rPh sb="31" eb="33">
      <t>ショザイ</t>
    </rPh>
    <rPh sb="35" eb="38">
      <t>ジギョウショ</t>
    </rPh>
    <rPh sb="39" eb="41">
      <t>シセツ</t>
    </rPh>
    <rPh sb="42" eb="43">
      <t>カギ</t>
    </rPh>
    <rPh sb="52" eb="55">
      <t>ジギョウショ</t>
    </rPh>
    <rPh sb="56" eb="58">
      <t>コヒョウ</t>
    </rPh>
    <rPh sb="59" eb="60">
      <t>ソロ</t>
    </rPh>
    <rPh sb="65" eb="67">
      <t>カクニン</t>
    </rPh>
    <phoneticPr fontId="3"/>
  </si>
  <si>
    <t>①「申請書（法人名）.xlsx」の（総括表シート）の合計金額
　申請フォームである「物価高騰対策緊急支援金交付申請書兼請求書（令和７年度）」の（Q5. 物価高騰
　対策緊急支援金として下記の金額を請求します）に金額を入力する。
②「申請書（法人名）.xlsx」のエクセル
　申請フォームである「物価高騰対策緊急支援金交付申請書兼請求書（令和７年度）」の（Q5. 物価高騰
　対策緊急支援金として下記の金額を請求します）の下部の（エクセルファイル「（ここを法人名に変えて
　下さい）四日市市令和７年度物価高騰対策緊急支援金（介護保険サービス事業所等）支援金額算定
　書.xlsx」を添付してください。）に添付してください。</t>
    <rPh sb="18" eb="20">
      <t>ソウカツ</t>
    </rPh>
    <rPh sb="20" eb="21">
      <t>ヒョウ</t>
    </rPh>
    <rPh sb="26" eb="30">
      <t>ゴウケイキンガク</t>
    </rPh>
    <rPh sb="32" eb="34">
      <t>シンセイ</t>
    </rPh>
    <rPh sb="105" eb="107">
      <t>キンガク</t>
    </rPh>
    <rPh sb="108" eb="110">
      <t>ニュウリョク</t>
    </rPh>
    <rPh sb="211" eb="213">
      <t>カブ</t>
    </rPh>
    <rPh sb="302" eb="304">
      <t>テンプ</t>
    </rPh>
    <phoneticPr fontId="3"/>
  </si>
  <si>
    <t>（申請額一覧シート）に全事業所分が正しく反映されているか確認。</t>
    <rPh sb="1" eb="4">
      <t>シンセイガク</t>
    </rPh>
    <rPh sb="4" eb="6">
      <t>イチラン</t>
    </rPh>
    <rPh sb="11" eb="15">
      <t>ゼンジギョウショ</t>
    </rPh>
    <rPh sb="15" eb="16">
      <t>ブン</t>
    </rPh>
    <rPh sb="17" eb="18">
      <t>タダ</t>
    </rPh>
    <rPh sb="20" eb="22">
      <t>ハンエイ</t>
    </rPh>
    <rPh sb="28" eb="30">
      <t>カクニン</t>
    </rPh>
    <phoneticPr fontId="3"/>
  </si>
  <si>
    <t>転記が終了したら、転記元の「申請書（法人名）.xlsx」の（個票●シート）の申請額（ＡＩ１１セル）と、転記先の「四日市市令和７年度物価高騰対策緊急支援金（介護保険サービス事業所等）支援金額算定書.xlsx」の（個票●シート）の印刷範囲外の申請額（ＢＹ１１セル）が合致するか確認する。</t>
    <rPh sb="0" eb="2">
      <t>テンキ</t>
    </rPh>
    <rPh sb="3" eb="5">
      <t>シュウリョウ</t>
    </rPh>
    <rPh sb="9" eb="12">
      <t>テンキモト</t>
    </rPh>
    <rPh sb="38" eb="40">
      <t>シンセイ</t>
    </rPh>
    <rPh sb="51" eb="54">
      <t>テンキサキ</t>
    </rPh>
    <rPh sb="113" eb="115">
      <t>インサツ</t>
    </rPh>
    <rPh sb="115" eb="117">
      <t>ハンイ</t>
    </rPh>
    <rPh sb="117" eb="118">
      <t>ガイ</t>
    </rPh>
    <rPh sb="119" eb="121">
      <t>シンセイ</t>
    </rPh>
    <rPh sb="131" eb="133">
      <t>ガッチ</t>
    </rPh>
    <rPh sb="136" eb="138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</si>
</sst>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;\-#,##0;&quot;&quot;"/>
    <numFmt numFmtId="179" formatCode="#,##0.0;[Red]\-#,##0.0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name val="ＭＳ ゴシック"/>
      <family val="3"/>
      <charset val="128"/>
    </font>
    <font>
      <sz val="14"/>
      <color theme="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36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38" fontId="8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vertical="center" wrapText="1"/>
    </xf>
    <xf numFmtId="38" fontId="10" fillId="0" borderId="0" xfId="4" applyFont="1" applyFill="1" applyBorder="1" applyAlignment="1">
      <alignment horizontal="right" vertical="center" shrinkToFit="1"/>
    </xf>
    <xf numFmtId="0" fontId="22" fillId="2" borderId="0" xfId="0" applyFont="1" applyFill="1" applyAlignment="1">
      <alignment vertical="center" wrapText="1"/>
    </xf>
    <xf numFmtId="0" fontId="20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9" xfId="0" applyFont="1" applyBorder="1">
      <alignment vertical="center"/>
    </xf>
    <xf numFmtId="0" fontId="11" fillId="0" borderId="44" xfId="0" applyFont="1" applyBorder="1" applyAlignment="1">
      <alignment horizontal="center" vertical="center"/>
    </xf>
    <xf numFmtId="0" fontId="11" fillId="0" borderId="44" xfId="0" applyFont="1" applyBorder="1">
      <alignment vertical="center"/>
    </xf>
    <xf numFmtId="0" fontId="11" fillId="0" borderId="53" xfId="0" applyFont="1" applyBorder="1">
      <alignment vertical="center"/>
    </xf>
    <xf numFmtId="0" fontId="11" fillId="0" borderId="55" xfId="0" applyFont="1" applyBorder="1">
      <alignment vertical="center"/>
    </xf>
    <xf numFmtId="0" fontId="11" fillId="0" borderId="52" xfId="0" applyFont="1" applyBorder="1">
      <alignment vertical="center"/>
    </xf>
    <xf numFmtId="0" fontId="11" fillId="0" borderId="57" xfId="0" applyFont="1" applyBorder="1">
      <alignment vertical="center"/>
    </xf>
    <xf numFmtId="0" fontId="11" fillId="0" borderId="58" xfId="0" applyFont="1" applyBorder="1">
      <alignment vertical="center"/>
    </xf>
    <xf numFmtId="0" fontId="8" fillId="0" borderId="59" xfId="0" applyFont="1" applyBorder="1">
      <alignment vertical="center"/>
    </xf>
    <xf numFmtId="0" fontId="11" fillId="0" borderId="48" xfId="0" applyFont="1" applyBorder="1">
      <alignment vertical="center"/>
    </xf>
    <xf numFmtId="0" fontId="11" fillId="0" borderId="50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25" fillId="0" borderId="15" xfId="0" applyFont="1" applyBorder="1">
      <alignment vertical="center"/>
    </xf>
    <xf numFmtId="0" fontId="25" fillId="0" borderId="16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176" fontId="17" fillId="0" borderId="0" xfId="0" applyNumberFormat="1" applyFont="1">
      <alignment vertical="center"/>
    </xf>
    <xf numFmtId="0" fontId="25" fillId="0" borderId="0" xfId="0" applyFont="1">
      <alignment vertical="center"/>
    </xf>
    <xf numFmtId="0" fontId="25" fillId="0" borderId="17" xfId="0" applyFont="1" applyBorder="1">
      <alignment vertical="center"/>
    </xf>
    <xf numFmtId="0" fontId="12" fillId="0" borderId="0" xfId="0" applyFont="1" applyAlignment="1">
      <alignment horizontal="center" vertical="center"/>
    </xf>
    <xf numFmtId="176" fontId="11" fillId="0" borderId="0" xfId="0" applyNumberFormat="1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3" borderId="22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178" fontId="10" fillId="0" borderId="22" xfId="0" applyNumberFormat="1" applyFont="1" applyBorder="1" applyAlignment="1">
      <alignment horizontal="center" vertical="center" shrinkToFit="1"/>
    </xf>
    <xf numFmtId="178" fontId="10" fillId="0" borderId="22" xfId="4" applyNumberFormat="1" applyFont="1" applyBorder="1" applyAlignment="1" applyProtection="1">
      <alignment horizontal="right" vertical="center" shrinkToFit="1"/>
    </xf>
    <xf numFmtId="178" fontId="10" fillId="0" borderId="24" xfId="4" applyNumberFormat="1" applyFont="1" applyBorder="1" applyAlignment="1" applyProtection="1">
      <alignment horizontal="right" vertical="center" shrinkToFit="1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top"/>
    </xf>
    <xf numFmtId="0" fontId="24" fillId="0" borderId="0" xfId="0" applyFont="1">
      <alignment vertical="center"/>
    </xf>
    <xf numFmtId="0" fontId="16" fillId="0" borderId="2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vertical="center" shrinkToFit="1"/>
      <protection locked="0"/>
    </xf>
    <xf numFmtId="0" fontId="9" fillId="3" borderId="2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78" fontId="10" fillId="0" borderId="23" xfId="4" applyNumberFormat="1" applyFont="1" applyFill="1" applyBorder="1" applyAlignment="1" applyProtection="1">
      <alignment horizontal="center" vertical="center" shrinkToFit="1"/>
      <protection locked="0"/>
    </xf>
    <xf numFmtId="0" fontId="21" fillId="5" borderId="37" xfId="0" applyFont="1" applyFill="1" applyBorder="1" applyAlignment="1" applyProtection="1">
      <alignment horizontal="center" vertical="center"/>
      <protection locked="0"/>
    </xf>
    <xf numFmtId="0" fontId="27" fillId="0" borderId="0" xfId="0" applyFont="1">
      <alignment vertical="center"/>
    </xf>
    <xf numFmtId="0" fontId="1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textRotation="255"/>
    </xf>
    <xf numFmtId="0" fontId="28" fillId="0" borderId="0" xfId="0" applyFont="1">
      <alignment vertical="center"/>
    </xf>
    <xf numFmtId="0" fontId="29" fillId="0" borderId="2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center" vertical="center"/>
    </xf>
    <xf numFmtId="0" fontId="15" fillId="0" borderId="15" xfId="0" applyFont="1" applyBorder="1">
      <alignment vertical="center"/>
    </xf>
    <xf numFmtId="0" fontId="11" fillId="0" borderId="64" xfId="0" applyFont="1" applyBorder="1" applyAlignment="1">
      <alignment horizontal="center" vertical="center" textRotation="255"/>
    </xf>
    <xf numFmtId="0" fontId="11" fillId="0" borderId="65" xfId="0" applyFont="1" applyBorder="1" applyAlignment="1">
      <alignment horizontal="center" vertical="center" textRotation="255"/>
    </xf>
    <xf numFmtId="0" fontId="11" fillId="0" borderId="65" xfId="0" applyFont="1" applyBorder="1" applyAlignment="1">
      <alignment horizontal="center" vertical="center" textRotation="255" shrinkToFit="1"/>
    </xf>
    <xf numFmtId="0" fontId="25" fillId="0" borderId="65" xfId="0" applyFont="1" applyBorder="1" applyAlignment="1">
      <alignment horizontal="center" vertical="center"/>
    </xf>
    <xf numFmtId="0" fontId="25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9" fillId="0" borderId="22" xfId="0" applyNumberFormat="1" applyFont="1" applyBorder="1" applyAlignment="1">
      <alignment vertical="center" wrapText="1"/>
    </xf>
    <xf numFmtId="49" fontId="9" fillId="0" borderId="22" xfId="0" applyNumberFormat="1" applyFont="1" applyBorder="1" applyAlignment="1">
      <alignment horizontal="right" vertical="center" wrapText="1"/>
    </xf>
    <xf numFmtId="49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8" fontId="9" fillId="0" borderId="5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49" fontId="9" fillId="5" borderId="22" xfId="0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0" applyNumberFormat="1" applyFont="1" applyBorder="1" applyAlignment="1">
      <alignment horizontal="center" vertical="center" shrinkToFit="1"/>
    </xf>
    <xf numFmtId="178" fontId="10" fillId="0" borderId="1" xfId="0" applyNumberFormat="1" applyFont="1" applyBorder="1" applyAlignment="1">
      <alignment horizontal="left" vertical="center" shrinkToFit="1"/>
    </xf>
    <xf numFmtId="38" fontId="8" fillId="0" borderId="0" xfId="4" applyFont="1">
      <alignment vertical="center"/>
    </xf>
    <xf numFmtId="0" fontId="20" fillId="5" borderId="2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30" xfId="0" applyFont="1" applyBorder="1" applyAlignment="1">
      <alignment vertical="center" shrinkToFit="1"/>
    </xf>
    <xf numFmtId="176" fontId="11" fillId="0" borderId="28" xfId="0" applyNumberFormat="1" applyFont="1" applyBorder="1" applyAlignment="1">
      <alignment vertical="center" shrinkToFit="1"/>
    </xf>
    <xf numFmtId="0" fontId="11" fillId="0" borderId="28" xfId="0" applyFont="1" applyBorder="1" applyAlignment="1">
      <alignment vertical="center" shrinkToFit="1"/>
    </xf>
    <xf numFmtId="176" fontId="25" fillId="0" borderId="28" xfId="0" applyNumberFormat="1" applyFont="1" applyBorder="1" applyAlignment="1">
      <alignment vertical="center" shrinkToFit="1"/>
    </xf>
    <xf numFmtId="176" fontId="11" fillId="0" borderId="29" xfId="0" applyNumberFormat="1" applyFont="1" applyBorder="1" applyAlignment="1">
      <alignment vertical="center" shrinkToFit="1"/>
    </xf>
    <xf numFmtId="176" fontId="11" fillId="0" borderId="35" xfId="0" applyNumberFormat="1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20" fillId="5" borderId="22" xfId="0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1" fillId="5" borderId="0" xfId="0" applyFont="1" applyFill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left" vertical="center"/>
    </xf>
    <xf numFmtId="0" fontId="11" fillId="5" borderId="0" xfId="0" applyFont="1" applyFill="1" applyAlignment="1" applyProtection="1">
      <alignment horizontal="left" vertical="center" shrinkToFit="1"/>
      <protection locked="0"/>
    </xf>
    <xf numFmtId="0" fontId="31" fillId="5" borderId="0" xfId="7" applyFill="1" applyBorder="1" applyAlignment="1" applyProtection="1">
      <alignment vertical="center" shrinkToFit="1"/>
      <protection locked="0"/>
    </xf>
    <xf numFmtId="0" fontId="11" fillId="5" borderId="0" xfId="0" applyFont="1" applyFill="1" applyAlignment="1" applyProtection="1">
      <alignment vertical="center" shrinkToFit="1"/>
      <protection locked="0"/>
    </xf>
    <xf numFmtId="0" fontId="0" fillId="0" borderId="0" xfId="0" applyAlignment="1">
      <alignment horizontal="left" vertical="center" shrinkToFit="1"/>
    </xf>
    <xf numFmtId="38" fontId="0" fillId="0" borderId="0" xfId="0" applyNumberFormat="1" applyAlignment="1">
      <alignment horizontal="right" vertical="center" shrinkToFit="1"/>
    </xf>
    <xf numFmtId="0" fontId="23" fillId="4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7" borderId="0" xfId="0" applyFont="1" applyFill="1" applyAlignment="1">
      <alignment horizontal="center" vertical="center"/>
    </xf>
    <xf numFmtId="0" fontId="10" fillId="7" borderId="0" xfId="0" applyFont="1" applyFill="1">
      <alignment vertical="center"/>
    </xf>
    <xf numFmtId="0" fontId="16" fillId="0" borderId="0" xfId="0" applyFont="1" applyAlignment="1">
      <alignment horizontal="left" vertical="center"/>
    </xf>
    <xf numFmtId="0" fontId="30" fillId="0" borderId="22" xfId="0" applyFont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31" fillId="0" borderId="0" xfId="7" applyFill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/>
    </xf>
    <xf numFmtId="0" fontId="21" fillId="0" borderId="37" xfId="0" applyFont="1" applyBorder="1" applyAlignment="1" applyProtection="1">
      <alignment horizontal="center" vertical="center"/>
      <protection locked="0"/>
    </xf>
    <xf numFmtId="38" fontId="8" fillId="0" borderId="0" xfId="4" applyFont="1" applyFill="1">
      <alignment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right" vertical="center"/>
    </xf>
    <xf numFmtId="0" fontId="11" fillId="0" borderId="32" xfId="0" applyFont="1" applyBorder="1" applyAlignment="1">
      <alignment horizontal="right" vertical="center"/>
    </xf>
    <xf numFmtId="38" fontId="11" fillId="0" borderId="34" xfId="4" applyFont="1" applyBorder="1" applyAlignment="1" applyProtection="1">
      <alignment horizontal="right" vertical="center"/>
    </xf>
    <xf numFmtId="38" fontId="11" fillId="0" borderId="32" xfId="4" applyFont="1" applyBorder="1" applyAlignment="1" applyProtection="1">
      <alignment horizontal="right" vertical="center"/>
    </xf>
    <xf numFmtId="0" fontId="11" fillId="0" borderId="3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38" fontId="11" fillId="0" borderId="19" xfId="4" applyFont="1" applyBorder="1" applyAlignment="1" applyProtection="1">
      <alignment vertical="center"/>
    </xf>
    <xf numFmtId="38" fontId="11" fillId="0" borderId="20" xfId="4" applyFont="1" applyBorder="1" applyAlignment="1" applyProtection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1" fillId="5" borderId="66" xfId="0" applyFont="1" applyFill="1" applyBorder="1" applyAlignment="1" applyProtection="1">
      <alignment horizontal="left" vertical="center"/>
      <protection locked="0"/>
    </xf>
    <xf numFmtId="0" fontId="11" fillId="5" borderId="67" xfId="0" applyFont="1" applyFill="1" applyBorder="1" applyAlignment="1" applyProtection="1">
      <alignment horizontal="left" vertical="center"/>
      <protection locked="0"/>
    </xf>
    <xf numFmtId="0" fontId="11" fillId="5" borderId="49" xfId="0" applyFont="1" applyFill="1" applyBorder="1" applyAlignment="1" applyProtection="1">
      <alignment horizontal="left" vertical="center"/>
      <protection locked="0"/>
    </xf>
    <xf numFmtId="0" fontId="11" fillId="5" borderId="54" xfId="0" applyFont="1" applyFill="1" applyBorder="1" applyAlignment="1" applyProtection="1">
      <alignment horizontal="left" vertical="center"/>
      <protection locked="0"/>
    </xf>
    <xf numFmtId="0" fontId="11" fillId="0" borderId="49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35" fillId="6" borderId="31" xfId="0" applyFont="1" applyFill="1" applyBorder="1" applyAlignment="1">
      <alignment horizontal="center" vertical="center"/>
    </xf>
    <xf numFmtId="0" fontId="35" fillId="6" borderId="32" xfId="0" applyFont="1" applyFill="1" applyBorder="1" applyAlignment="1">
      <alignment horizontal="center" vertical="center"/>
    </xf>
    <xf numFmtId="0" fontId="35" fillId="6" borderId="35" xfId="0" applyFont="1" applyFill="1" applyBorder="1" applyAlignment="1">
      <alignment horizontal="center" vertical="center"/>
    </xf>
    <xf numFmtId="177" fontId="9" fillId="0" borderId="1" xfId="4" applyNumberFormat="1" applyFont="1" applyFill="1" applyBorder="1" applyAlignment="1" applyProtection="1">
      <alignment horizontal="right" vertical="center" shrinkToFit="1"/>
    </xf>
    <xf numFmtId="0" fontId="0" fillId="0" borderId="2" xfId="0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177" fontId="9" fillId="0" borderId="2" xfId="4" applyNumberFormat="1" applyFont="1" applyFill="1" applyBorder="1" applyAlignment="1" applyProtection="1">
      <alignment horizontal="right" vertical="center" shrinkToFit="1"/>
    </xf>
    <xf numFmtId="177" fontId="9" fillId="0" borderId="3" xfId="4" applyNumberFormat="1" applyFont="1" applyFill="1" applyBorder="1" applyAlignment="1" applyProtection="1">
      <alignment horizontal="right" vertical="center" shrinkToFit="1"/>
    </xf>
    <xf numFmtId="0" fontId="37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5" borderId="22" xfId="0" applyFont="1" applyFill="1" applyBorder="1" applyAlignment="1" applyProtection="1">
      <alignment horizontal="center" vertical="center"/>
      <protection locked="0"/>
    </xf>
    <xf numFmtId="0" fontId="20" fillId="5" borderId="22" xfId="0" applyFont="1" applyFill="1" applyBorder="1" applyAlignment="1" applyProtection="1">
      <alignment horizontal="center" vertical="center"/>
      <protection locked="0"/>
    </xf>
    <xf numFmtId="38" fontId="9" fillId="5" borderId="22" xfId="4" applyFont="1" applyFill="1" applyBorder="1" applyAlignment="1" applyProtection="1">
      <alignment horizontal="center" vertical="center" shrinkToFit="1"/>
      <protection locked="0"/>
    </xf>
    <xf numFmtId="0" fontId="20" fillId="5" borderId="22" xfId="0" applyFont="1" applyFill="1" applyBorder="1" applyAlignment="1" applyProtection="1">
      <alignment horizontal="center" vertical="center" shrinkToFit="1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center" vertical="center"/>
      <protection locked="0"/>
    </xf>
    <xf numFmtId="49" fontId="9" fillId="5" borderId="22" xfId="0" applyNumberFormat="1" applyFont="1" applyFill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>
      <alignment horizontal="center" vertical="center"/>
    </xf>
    <xf numFmtId="38" fontId="9" fillId="0" borderId="1" xfId="0" applyNumberFormat="1" applyFont="1" applyBorder="1" applyAlignment="1">
      <alignment horizontal="right" vertical="center" shrinkToFit="1"/>
    </xf>
    <xf numFmtId="38" fontId="0" fillId="0" borderId="2" xfId="0" applyNumberFormat="1" applyBorder="1" applyAlignment="1">
      <alignment horizontal="right" vertical="center" shrinkToFit="1"/>
    </xf>
    <xf numFmtId="38" fontId="0" fillId="0" borderId="3" xfId="0" applyNumberFormat="1" applyBorder="1" applyAlignment="1">
      <alignment horizontal="right" vertical="center" shrinkToFit="1"/>
    </xf>
    <xf numFmtId="0" fontId="9" fillId="5" borderId="1" xfId="0" applyFont="1" applyFill="1" applyBorder="1" applyAlignment="1">
      <alignment horizontal="center" vertical="center"/>
    </xf>
    <xf numFmtId="0" fontId="33" fillId="5" borderId="3" xfId="0" applyFont="1" applyFill="1" applyBorder="1" applyAlignment="1">
      <alignment horizontal="center" vertical="center"/>
    </xf>
    <xf numFmtId="49" fontId="9" fillId="5" borderId="22" xfId="0" applyNumberFormat="1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38" fontId="9" fillId="5" borderId="22" xfId="4" applyFont="1" applyFill="1" applyBorder="1" applyAlignment="1">
      <alignment horizontal="center" vertical="center" shrinkToFit="1"/>
    </xf>
    <xf numFmtId="0" fontId="20" fillId="5" borderId="22" xfId="0" applyFont="1" applyFill="1" applyBorder="1" applyAlignment="1">
      <alignment horizontal="center" vertical="center" shrinkToFit="1"/>
    </xf>
    <xf numFmtId="49" fontId="9" fillId="5" borderId="1" xfId="0" applyNumberFormat="1" applyFont="1" applyFill="1" applyBorder="1" applyAlignment="1" applyProtection="1">
      <alignment horizontal="center" vertical="center"/>
      <protection locked="0"/>
    </xf>
    <xf numFmtId="49" fontId="9" fillId="5" borderId="2" xfId="0" applyNumberFormat="1" applyFont="1" applyFill="1" applyBorder="1" applyAlignment="1" applyProtection="1">
      <alignment horizontal="center" vertical="center"/>
      <protection locked="0"/>
    </xf>
    <xf numFmtId="49" fontId="9" fillId="5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7" fontId="9" fillId="5" borderId="22" xfId="4" applyNumberFormat="1" applyFont="1" applyFill="1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38" fontId="11" fillId="5" borderId="2" xfId="4" applyFont="1" applyFill="1" applyBorder="1" applyAlignment="1" applyProtection="1">
      <alignment horizontal="right" vertical="center" shrinkToFit="1"/>
      <protection locked="0"/>
    </xf>
    <xf numFmtId="0" fontId="11" fillId="5" borderId="43" xfId="0" applyFont="1" applyFill="1" applyBorder="1" applyAlignment="1" applyProtection="1">
      <alignment vertical="center" shrinkToFit="1"/>
      <protection locked="0"/>
    </xf>
    <xf numFmtId="0" fontId="11" fillId="5" borderId="44" xfId="0" applyFont="1" applyFill="1" applyBorder="1" applyAlignment="1" applyProtection="1">
      <alignment vertical="center" shrinkToFit="1"/>
      <protection locked="0"/>
    </xf>
    <xf numFmtId="0" fontId="11" fillId="5" borderId="45" xfId="0" applyFont="1" applyFill="1" applyBorder="1" applyAlignment="1" applyProtection="1">
      <alignment vertical="center" shrinkToFit="1"/>
      <protection locked="0"/>
    </xf>
    <xf numFmtId="49" fontId="11" fillId="5" borderId="5" xfId="0" applyNumberFormat="1" applyFont="1" applyFill="1" applyBorder="1" applyAlignment="1" applyProtection="1">
      <alignment horizontal="left" vertical="center" shrinkToFit="1"/>
      <protection locked="0"/>
    </xf>
    <xf numFmtId="49" fontId="11" fillId="5" borderId="1" xfId="0" applyNumberFormat="1" applyFont="1" applyFill="1" applyBorder="1" applyAlignment="1" applyProtection="1">
      <alignment horizontal="left" vertical="center" shrinkToFit="1"/>
      <protection locked="0"/>
    </xf>
    <xf numFmtId="49" fontId="11" fillId="5" borderId="2" xfId="0" applyNumberFormat="1" applyFont="1" applyFill="1" applyBorder="1" applyAlignment="1" applyProtection="1">
      <alignment horizontal="left" vertical="center" shrinkToFit="1"/>
      <protection locked="0"/>
    </xf>
    <xf numFmtId="49" fontId="11" fillId="5" borderId="3" xfId="0" applyNumberFormat="1" applyFont="1" applyFill="1" applyBorder="1" applyAlignment="1" applyProtection="1">
      <alignment horizontal="left" vertical="center" shrinkToFit="1"/>
      <protection locked="0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38" fontId="7" fillId="0" borderId="2" xfId="4" applyFont="1" applyFill="1" applyBorder="1" applyAlignment="1" applyProtection="1">
      <alignment horizontal="right" vertical="center" shrinkToFit="1"/>
    </xf>
    <xf numFmtId="0" fontId="9" fillId="0" borderId="60" xfId="0" applyFont="1" applyBorder="1" applyAlignment="1" applyProtection="1">
      <alignment horizontal="left" vertical="center" shrinkToFit="1"/>
      <protection locked="0"/>
    </xf>
    <xf numFmtId="0" fontId="0" fillId="0" borderId="60" xfId="0" applyBorder="1" applyAlignment="1">
      <alignment horizontal="left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49" fontId="9" fillId="0" borderId="22" xfId="0" applyNumberFormat="1" applyFont="1" applyBorder="1" applyAlignment="1">
      <alignment horizontal="center" vertical="center"/>
    </xf>
    <xf numFmtId="0" fontId="32" fillId="0" borderId="22" xfId="0" applyFont="1" applyBorder="1">
      <alignment vertical="center"/>
    </xf>
    <xf numFmtId="38" fontId="9" fillId="5" borderId="1" xfId="4" applyFont="1" applyFill="1" applyBorder="1" applyAlignment="1" applyProtection="1">
      <alignment horizontal="center" vertical="center" shrinkToFit="1"/>
      <protection locked="0"/>
    </xf>
    <xf numFmtId="38" fontId="9" fillId="5" borderId="2" xfId="4" applyFont="1" applyFill="1" applyBorder="1" applyAlignment="1" applyProtection="1">
      <alignment horizontal="center" vertical="center" shrinkToFit="1"/>
      <protection locked="0"/>
    </xf>
    <xf numFmtId="38" fontId="9" fillId="5" borderId="3" xfId="4" applyFont="1" applyFill="1" applyBorder="1" applyAlignment="1" applyProtection="1">
      <alignment horizontal="center" vertical="center" shrinkToFit="1"/>
      <protection locked="0"/>
    </xf>
    <xf numFmtId="0" fontId="20" fillId="0" borderId="22" xfId="0" applyFont="1" applyBorder="1" applyAlignment="1">
      <alignment horizontal="center" vertical="center"/>
    </xf>
    <xf numFmtId="38" fontId="9" fillId="0" borderId="22" xfId="4" applyFont="1" applyFill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9" fontId="9" fillId="0" borderId="1" xfId="0" applyNumberFormat="1" applyFont="1" applyBorder="1" applyAlignment="1">
      <alignment vertical="center" shrinkToFit="1"/>
    </xf>
    <xf numFmtId="179" fontId="0" fillId="0" borderId="2" xfId="0" applyNumberFormat="1" applyBorder="1" applyAlignment="1">
      <alignment vertical="center" shrinkToFit="1"/>
    </xf>
    <xf numFmtId="0" fontId="9" fillId="0" borderId="44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23" fillId="4" borderId="46" xfId="0" applyFont="1" applyFill="1" applyBorder="1" applyAlignment="1">
      <alignment horizontal="center" vertical="center"/>
    </xf>
    <xf numFmtId="0" fontId="23" fillId="4" borderId="32" xfId="0" applyFont="1" applyFill="1" applyBorder="1" applyAlignment="1">
      <alignment horizontal="center" vertical="center"/>
    </xf>
    <xf numFmtId="0" fontId="23" fillId="4" borderId="3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9" fillId="0" borderId="61" xfId="0" applyFont="1" applyBorder="1" applyAlignment="1">
      <alignment vertical="center" shrinkToFit="1"/>
    </xf>
    <xf numFmtId="0" fontId="0" fillId="0" borderId="62" xfId="0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9" fillId="0" borderId="1" xfId="0" applyNumberFormat="1" applyFont="1" applyBorder="1" applyAlignment="1">
      <alignment vertical="center" shrinkToFit="1"/>
    </xf>
    <xf numFmtId="38" fontId="0" fillId="0" borderId="2" xfId="0" applyNumberFormat="1" applyBorder="1" applyAlignment="1">
      <alignment vertical="center" shrinkToFit="1"/>
    </xf>
    <xf numFmtId="0" fontId="11" fillId="5" borderId="70" xfId="0" applyFont="1" applyFill="1" applyBorder="1" applyAlignment="1" applyProtection="1">
      <alignment horizontal="left" vertical="center" shrinkToFit="1"/>
      <protection locked="0"/>
    </xf>
    <xf numFmtId="0" fontId="11" fillId="5" borderId="49" xfId="0" applyFont="1" applyFill="1" applyBorder="1" applyAlignment="1" applyProtection="1">
      <alignment horizontal="left" vertical="center" shrinkToFit="1"/>
      <protection locked="0"/>
    </xf>
    <xf numFmtId="0" fontId="11" fillId="5" borderId="50" xfId="0" applyFont="1" applyFill="1" applyBorder="1" applyAlignment="1" applyProtection="1">
      <alignment horizontal="left" vertical="center" shrinkToFit="1"/>
      <protection locked="0"/>
    </xf>
    <xf numFmtId="0" fontId="11" fillId="5" borderId="68" xfId="0" applyFont="1" applyFill="1" applyBorder="1" applyAlignment="1" applyProtection="1">
      <alignment horizontal="left" vertical="center" shrinkToFit="1"/>
      <protection locked="0"/>
    </xf>
    <xf numFmtId="0" fontId="11" fillId="5" borderId="7" xfId="0" applyFont="1" applyFill="1" applyBorder="1" applyAlignment="1" applyProtection="1">
      <alignment horizontal="left" vertical="center" shrinkToFit="1"/>
      <protection locked="0"/>
    </xf>
    <xf numFmtId="0" fontId="11" fillId="5" borderId="69" xfId="0" applyFont="1" applyFill="1" applyBorder="1" applyAlignment="1" applyProtection="1">
      <alignment horizontal="left" vertical="center" shrinkToFit="1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6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55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12" xfId="0" applyFont="1" applyBorder="1">
      <alignment vertical="center"/>
    </xf>
    <xf numFmtId="0" fontId="11" fillId="5" borderId="11" xfId="0" applyFont="1" applyFill="1" applyBorder="1" applyAlignment="1" applyProtection="1">
      <alignment horizontal="left" vertical="center" shrinkToFit="1"/>
      <protection locked="0"/>
    </xf>
    <xf numFmtId="0" fontId="11" fillId="5" borderId="8" xfId="0" applyFont="1" applyFill="1" applyBorder="1" applyAlignment="1" applyProtection="1">
      <alignment horizontal="left" vertical="center" shrinkToFit="1"/>
      <protection locked="0"/>
    </xf>
    <xf numFmtId="0" fontId="11" fillId="5" borderId="41" xfId="0" applyFont="1" applyFill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textRotation="255"/>
    </xf>
    <xf numFmtId="0" fontId="11" fillId="0" borderId="52" xfId="0" applyFont="1" applyBorder="1" applyAlignment="1">
      <alignment horizontal="center" vertical="center" textRotation="255"/>
    </xf>
    <xf numFmtId="0" fontId="11" fillId="0" borderId="36" xfId="0" applyFont="1" applyBorder="1" applyAlignment="1">
      <alignment horizontal="center" vertical="center" textRotation="255"/>
    </xf>
    <xf numFmtId="0" fontId="15" fillId="0" borderId="51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49" fontId="11" fillId="5" borderId="1" xfId="0" applyNumberFormat="1" applyFont="1" applyFill="1" applyBorder="1" applyAlignment="1" applyProtection="1">
      <alignment horizontal="center" vertical="center" shrinkToFit="1"/>
      <protection locked="0"/>
    </xf>
    <xf numFmtId="49" fontId="11" fillId="5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5" borderId="42" xfId="0" applyNumberFormat="1" applyFont="1" applyFill="1" applyBorder="1" applyAlignment="1" applyProtection="1">
      <alignment horizontal="center" vertical="center" shrinkToFit="1"/>
      <protection locked="0"/>
    </xf>
    <xf numFmtId="0" fontId="12" fillId="5" borderId="1" xfId="0" applyFont="1" applyFill="1" applyBorder="1" applyAlignment="1" applyProtection="1">
      <alignment vertical="center" shrinkToFit="1"/>
      <protection locked="0"/>
    </xf>
    <xf numFmtId="0" fontId="12" fillId="5" borderId="2" xfId="0" applyFont="1" applyFill="1" applyBorder="1" applyAlignment="1" applyProtection="1">
      <alignment vertical="center" shrinkToFit="1"/>
      <protection locked="0"/>
    </xf>
    <xf numFmtId="0" fontId="12" fillId="5" borderId="3" xfId="0" applyFont="1" applyFill="1" applyBorder="1" applyAlignment="1" applyProtection="1">
      <alignment vertical="center" shrinkToFit="1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31" fillId="5" borderId="1" xfId="7" applyFill="1" applyBorder="1" applyAlignment="1" applyProtection="1">
      <alignment vertical="center" shrinkToFit="1"/>
      <protection locked="0"/>
    </xf>
    <xf numFmtId="0" fontId="31" fillId="5" borderId="2" xfId="7" applyFill="1" applyBorder="1" applyAlignment="1" applyProtection="1">
      <alignment vertical="center" shrinkToFit="1"/>
      <protection locked="0"/>
    </xf>
    <xf numFmtId="0" fontId="31" fillId="5" borderId="42" xfId="7" applyFill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center" vertical="center"/>
    </xf>
    <xf numFmtId="178" fontId="12" fillId="0" borderId="4" xfId="0" applyNumberFormat="1" applyFont="1" applyBorder="1" applyAlignment="1">
      <alignment horizontal="right" vertical="center" shrinkToFit="1"/>
    </xf>
    <xf numFmtId="178" fontId="12" fillId="0" borderId="5" xfId="0" applyNumberFormat="1" applyFont="1" applyBorder="1" applyAlignment="1">
      <alignment horizontal="right" vertical="center" shrinkToFit="1"/>
    </xf>
    <xf numFmtId="0" fontId="34" fillId="0" borderId="1" xfId="0" applyFont="1" applyBorder="1" applyAlignment="1">
      <alignment horizontal="center" vertical="center" wrapText="1" shrinkToFit="1"/>
    </xf>
    <xf numFmtId="0" fontId="34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vertical="center" shrinkToFit="1"/>
    </xf>
    <xf numFmtId="49" fontId="9" fillId="0" borderId="22" xfId="0" applyNumberFormat="1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shrinkToFit="1"/>
    </xf>
    <xf numFmtId="38" fontId="9" fillId="0" borderId="5" xfId="0" applyNumberFormat="1" applyFont="1" applyBorder="1" applyAlignment="1">
      <alignment horizontal="center" vertical="center"/>
    </xf>
    <xf numFmtId="0" fontId="33" fillId="5" borderId="3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177" fontId="9" fillId="0" borderId="22" xfId="4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38" fontId="9" fillId="0" borderId="1" xfId="4" applyFont="1" applyFill="1" applyBorder="1" applyAlignment="1" applyProtection="1">
      <alignment horizontal="center" vertical="center" shrinkToFit="1"/>
      <protection locked="0"/>
    </xf>
    <xf numFmtId="38" fontId="9" fillId="0" borderId="2" xfId="4" applyFont="1" applyFill="1" applyBorder="1" applyAlignment="1" applyProtection="1">
      <alignment horizontal="center" vertical="center" shrinkToFit="1"/>
      <protection locked="0"/>
    </xf>
    <xf numFmtId="38" fontId="9" fillId="0" borderId="3" xfId="4" applyFont="1" applyFill="1" applyBorder="1" applyAlignment="1" applyProtection="1">
      <alignment horizontal="center" vertical="center" shrinkToFi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11" fillId="0" borderId="70" xfId="0" applyFont="1" applyBorder="1" applyAlignment="1" applyProtection="1">
      <alignment horizontal="left" vertical="center" shrinkToFit="1"/>
      <protection locked="0"/>
    </xf>
    <xf numFmtId="0" fontId="11" fillId="0" borderId="49" xfId="0" applyFont="1" applyBorder="1" applyAlignment="1" applyProtection="1">
      <alignment horizontal="left" vertical="center" shrinkToFit="1"/>
      <protection locked="0"/>
    </xf>
    <xf numFmtId="0" fontId="11" fillId="0" borderId="50" xfId="0" applyFont="1" applyBorder="1" applyAlignment="1" applyProtection="1">
      <alignment horizontal="left" vertical="center" shrinkToFit="1"/>
      <protection locked="0"/>
    </xf>
    <xf numFmtId="0" fontId="11" fillId="0" borderId="68" xfId="0" applyFont="1" applyBorder="1" applyAlignment="1" applyProtection="1">
      <alignment horizontal="left" vertical="center" shrinkToFit="1"/>
      <protection locked="0"/>
    </xf>
    <xf numFmtId="0" fontId="11" fillId="0" borderId="7" xfId="0" applyFont="1" applyBorder="1" applyAlignment="1" applyProtection="1">
      <alignment horizontal="left" vertical="center" shrinkToFit="1"/>
      <protection locked="0"/>
    </xf>
    <xf numFmtId="0" fontId="11" fillId="0" borderId="69" xfId="0" applyFont="1" applyBorder="1" applyAlignment="1" applyProtection="1">
      <alignment horizontal="left" vertical="center" shrinkToFit="1"/>
      <protection locked="0"/>
    </xf>
    <xf numFmtId="49" fontId="11" fillId="0" borderId="1" xfId="0" applyNumberFormat="1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42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vertical="center" shrinkToFit="1"/>
      <protection locked="0"/>
    </xf>
    <xf numFmtId="0" fontId="12" fillId="0" borderId="2" xfId="0" applyFont="1" applyBorder="1" applyAlignment="1" applyProtection="1">
      <alignment vertical="center" shrinkToFit="1"/>
      <protection locked="0"/>
    </xf>
    <xf numFmtId="0" fontId="12" fillId="0" borderId="3" xfId="0" applyFont="1" applyBorder="1" applyAlignment="1" applyProtection="1">
      <alignment vertical="center" shrinkToFit="1"/>
      <protection locked="0"/>
    </xf>
    <xf numFmtId="38" fontId="11" fillId="0" borderId="2" xfId="4" applyFont="1" applyFill="1" applyBorder="1" applyAlignment="1" applyProtection="1">
      <alignment horizontal="right" vertical="center" shrinkToFit="1"/>
      <protection locked="0"/>
    </xf>
    <xf numFmtId="49" fontId="11" fillId="0" borderId="5" xfId="0" applyNumberFormat="1" applyFont="1" applyBorder="1" applyAlignment="1" applyProtection="1">
      <alignment horizontal="left" vertical="center" shrinkToFit="1"/>
      <protection locked="0"/>
    </xf>
    <xf numFmtId="0" fontId="11" fillId="0" borderId="5" xfId="0" applyFont="1" applyBorder="1" applyAlignment="1" applyProtection="1">
      <alignment horizontal="left" vertical="center" shrinkToFit="1"/>
      <protection locked="0"/>
    </xf>
    <xf numFmtId="0" fontId="11" fillId="0" borderId="11" xfId="0" applyFont="1" applyBorder="1" applyAlignment="1" applyProtection="1">
      <alignment horizontal="left" vertical="center" shrinkToFit="1"/>
      <protection locked="0"/>
    </xf>
    <xf numFmtId="0" fontId="11" fillId="0" borderId="8" xfId="0" applyFont="1" applyBorder="1" applyAlignment="1" applyProtection="1">
      <alignment horizontal="left" vertical="center" shrinkToFit="1"/>
      <protection locked="0"/>
    </xf>
    <xf numFmtId="0" fontId="11" fillId="0" borderId="41" xfId="0" applyFont="1" applyBorder="1" applyAlignment="1" applyProtection="1">
      <alignment horizontal="left" vertical="center" shrinkToFit="1"/>
      <protection locked="0"/>
    </xf>
    <xf numFmtId="49" fontId="11" fillId="0" borderId="1" xfId="0" applyNumberFormat="1" applyFont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11" fillId="0" borderId="3" xfId="0" applyFont="1" applyBorder="1" applyAlignment="1" applyProtection="1">
      <alignment horizontal="left" vertical="center" shrinkToFit="1"/>
      <protection locked="0"/>
    </xf>
    <xf numFmtId="0" fontId="31" fillId="0" borderId="1" xfId="7" applyFill="1" applyBorder="1" applyAlignment="1" applyProtection="1">
      <alignment vertical="center" shrinkToFit="1"/>
      <protection locked="0"/>
    </xf>
    <xf numFmtId="0" fontId="31" fillId="0" borderId="2" xfId="7" applyFill="1" applyBorder="1" applyAlignment="1" applyProtection="1">
      <alignment vertical="center" shrinkToFit="1"/>
      <protection locked="0"/>
    </xf>
    <xf numFmtId="0" fontId="31" fillId="0" borderId="42" xfId="7" applyFill="1" applyBorder="1" applyAlignment="1" applyProtection="1">
      <alignment vertical="center" shrinkToFit="1"/>
      <protection locked="0"/>
    </xf>
    <xf numFmtId="0" fontId="11" fillId="0" borderId="43" xfId="0" applyFont="1" applyBorder="1" applyAlignment="1" applyProtection="1">
      <alignment vertical="center" shrinkToFit="1"/>
      <protection locked="0"/>
    </xf>
    <xf numFmtId="0" fontId="11" fillId="0" borderId="44" xfId="0" applyFont="1" applyBorder="1" applyAlignment="1" applyProtection="1">
      <alignment vertical="center" shrinkToFit="1"/>
      <protection locked="0"/>
    </xf>
    <xf numFmtId="0" fontId="11" fillId="0" borderId="45" xfId="0" applyFont="1" applyBorder="1" applyAlignment="1" applyProtection="1">
      <alignment vertical="center" shrinkToFit="1"/>
      <protection locked="0"/>
    </xf>
    <xf numFmtId="0" fontId="23" fillId="0" borderId="46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</cellXfs>
  <cellStyles count="8">
    <cellStyle name="パーセント 2" xfId="2" xr:uid="{00000000-0005-0000-0000-000000000000}"/>
    <cellStyle name="ハイパーリンク" xfId="7" builtinId="8"/>
    <cellStyle name="桁区切り" xfId="4" builtinId="6"/>
    <cellStyle name="桁区切り 2" xfId="1" xr:uid="{00000000-0005-0000-0000-000003000000}"/>
    <cellStyle name="桁区切り 3" xfId="6" xr:uid="{00000000-0005-0000-0000-000004000000}"/>
    <cellStyle name="標準" xfId="0" builtinId="0"/>
    <cellStyle name="標準 2" xfId="3" xr:uid="{00000000-0005-0000-0000-000006000000}"/>
    <cellStyle name="標準 3" xfId="5" xr:uid="{00000000-0005-0000-0000-000007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0</xdr:colOff>
      <xdr:row>0</xdr:row>
      <xdr:rowOff>0</xdr:rowOff>
    </xdr:from>
    <xdr:to>
      <xdr:col>74</xdr:col>
      <xdr:colOff>51409</xdr:colOff>
      <xdr:row>40</xdr:row>
      <xdr:rowOff>19050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4F3E343E-EF0F-F1DF-27E2-5A99EC01C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025" y="0"/>
          <a:ext cx="7080859" cy="10220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95780</xdr:colOff>
      <xdr:row>0</xdr:row>
      <xdr:rowOff>0</xdr:rowOff>
    </xdr:from>
    <xdr:to>
      <xdr:col>119</xdr:col>
      <xdr:colOff>84113</xdr:colOff>
      <xdr:row>45</xdr:row>
      <xdr:rowOff>180089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767EF50-5622-A5EB-F59B-936CE4F4A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51088" y="0"/>
          <a:ext cx="18921102" cy="13529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89</xdr:col>
      <xdr:colOff>0</xdr:colOff>
      <xdr:row>0</xdr:row>
      <xdr:rowOff>0</xdr:rowOff>
    </xdr:from>
    <xdr:to>
      <xdr:col>180</xdr:col>
      <xdr:colOff>112477</xdr:colOff>
      <xdr:row>46</xdr:row>
      <xdr:rowOff>144185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042024C-77EF-DD5B-DB45-92BACADB1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0943" y="0"/>
          <a:ext cx="16466723" cy="110530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89</xdr:col>
      <xdr:colOff>0</xdr:colOff>
      <xdr:row>0</xdr:row>
      <xdr:rowOff>0</xdr:rowOff>
    </xdr:from>
    <xdr:to>
      <xdr:col>180</xdr:col>
      <xdr:colOff>112477</xdr:colOff>
      <xdr:row>46</xdr:row>
      <xdr:rowOff>144185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999D857-5368-4984-B4A1-6DA6492A8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16375" y="0"/>
          <a:ext cx="15714427" cy="111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89</xdr:col>
      <xdr:colOff>0</xdr:colOff>
      <xdr:row>0</xdr:row>
      <xdr:rowOff>0</xdr:rowOff>
    </xdr:from>
    <xdr:to>
      <xdr:col>180</xdr:col>
      <xdr:colOff>112477</xdr:colOff>
      <xdr:row>46</xdr:row>
      <xdr:rowOff>144185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E426930-2096-4F89-951D-80414684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16375" y="0"/>
          <a:ext cx="15714427" cy="111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89</xdr:col>
      <xdr:colOff>0</xdr:colOff>
      <xdr:row>0</xdr:row>
      <xdr:rowOff>0</xdr:rowOff>
    </xdr:from>
    <xdr:to>
      <xdr:col>180</xdr:col>
      <xdr:colOff>112477</xdr:colOff>
      <xdr:row>46</xdr:row>
      <xdr:rowOff>144185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EFA03B9-4EBB-4D3C-90A0-F454936A5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16375" y="0"/>
          <a:ext cx="15714427" cy="111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C18"/>
  <sheetViews>
    <sheetView showGridLines="0" view="pageBreakPreview" topLeftCell="B1" zoomScaleNormal="100" zoomScaleSheetLayoutView="100" workbookViewId="0">
      <selection activeCell="C13" sqref="C13"/>
    </sheetView>
  </sheetViews>
  <sheetFormatPr defaultColWidth="9" defaultRowHeight="13.5" x14ac:dyDescent="0.15"/>
  <cols>
    <col min="1" max="1" width="1.625" style="67" customWidth="1"/>
    <col min="2" max="2" width="5.5" style="67" customWidth="1"/>
    <col min="3" max="3" width="91.75" style="68" customWidth="1"/>
    <col min="4" max="4" width="4.25" style="67" customWidth="1"/>
    <col min="5" max="16384" width="9" style="67"/>
  </cols>
  <sheetData>
    <row r="2" spans="2:3" ht="17.25" x14ac:dyDescent="0.15">
      <c r="B2" s="83" t="s">
        <v>45</v>
      </c>
    </row>
    <row r="4" spans="2:3" ht="17.25" x14ac:dyDescent="0.15">
      <c r="B4" s="69" t="s">
        <v>135</v>
      </c>
    </row>
    <row r="5" spans="2:3" ht="17.25" x14ac:dyDescent="0.15">
      <c r="B5" s="69"/>
    </row>
    <row r="6" spans="2:3" ht="14.25" x14ac:dyDescent="0.15">
      <c r="B6" s="71" t="s">
        <v>128</v>
      </c>
    </row>
    <row r="7" spans="2:3" ht="14.25" x14ac:dyDescent="0.15">
      <c r="C7" s="70"/>
    </row>
    <row r="8" spans="2:3" ht="14.25" x14ac:dyDescent="0.15">
      <c r="B8" s="72" t="s">
        <v>32</v>
      </c>
      <c r="C8" s="73" t="s">
        <v>134</v>
      </c>
    </row>
    <row r="9" spans="2:3" ht="33.75" customHeight="1" x14ac:dyDescent="0.15">
      <c r="B9" s="74">
        <v>1</v>
      </c>
      <c r="C9" s="84" t="s">
        <v>136</v>
      </c>
    </row>
    <row r="10" spans="2:3" s="135" customFormat="1" ht="45.75" customHeight="1" x14ac:dyDescent="0.15">
      <c r="B10" s="74">
        <v>2</v>
      </c>
      <c r="C10" s="84" t="s">
        <v>139</v>
      </c>
    </row>
    <row r="11" spans="2:3" ht="49.5" customHeight="1" x14ac:dyDescent="0.15">
      <c r="B11" s="74">
        <v>3</v>
      </c>
      <c r="C11" s="84" t="s">
        <v>143</v>
      </c>
    </row>
    <row r="12" spans="2:3" ht="33" customHeight="1" x14ac:dyDescent="0.15">
      <c r="B12" s="74">
        <v>4</v>
      </c>
      <c r="C12" s="84" t="s">
        <v>140</v>
      </c>
    </row>
    <row r="13" spans="2:3" ht="33.75" customHeight="1" x14ac:dyDescent="0.15">
      <c r="B13" s="74">
        <v>5</v>
      </c>
      <c r="C13" s="136" t="s">
        <v>137</v>
      </c>
    </row>
    <row r="14" spans="2:3" ht="33.75" customHeight="1" x14ac:dyDescent="0.15">
      <c r="B14" s="74">
        <v>6</v>
      </c>
      <c r="C14" s="85" t="s">
        <v>142</v>
      </c>
    </row>
    <row r="15" spans="2:3" ht="33.75" customHeight="1" x14ac:dyDescent="0.15">
      <c r="B15" s="74">
        <v>7</v>
      </c>
      <c r="C15" s="84" t="s">
        <v>138</v>
      </c>
    </row>
    <row r="16" spans="2:3" ht="33.75" customHeight="1" x14ac:dyDescent="0.15">
      <c r="B16" s="74">
        <v>8</v>
      </c>
      <c r="C16" s="84" t="s">
        <v>46</v>
      </c>
    </row>
    <row r="17" spans="2:3" ht="127.5" customHeight="1" x14ac:dyDescent="0.15">
      <c r="B17" s="74">
        <v>9</v>
      </c>
      <c r="C17" s="84" t="s">
        <v>141</v>
      </c>
    </row>
    <row r="18" spans="2:3" ht="54" customHeight="1" x14ac:dyDescent="0.15"/>
  </sheetData>
  <phoneticPr fontId="3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29"/>
  <sheetViews>
    <sheetView topLeftCell="A7" workbookViewId="0">
      <selection activeCell="J37" sqref="J37"/>
    </sheetView>
  </sheetViews>
  <sheetFormatPr defaultRowHeight="13.5" x14ac:dyDescent="0.15"/>
  <sheetData>
    <row r="2" spans="1:9" x14ac:dyDescent="0.15">
      <c r="C2" t="s">
        <v>106</v>
      </c>
    </row>
    <row r="3" spans="1:9" x14ac:dyDescent="0.15">
      <c r="A3">
        <v>1</v>
      </c>
      <c r="B3" t="s">
        <v>47</v>
      </c>
      <c r="C3">
        <v>4050</v>
      </c>
      <c r="D3">
        <v>600</v>
      </c>
      <c r="E3">
        <v>0</v>
      </c>
      <c r="F3" t="s">
        <v>56</v>
      </c>
      <c r="I3">
        <v>250</v>
      </c>
    </row>
    <row r="4" spans="1:9" x14ac:dyDescent="0.15">
      <c r="A4">
        <v>2</v>
      </c>
      <c r="B4" t="s">
        <v>11</v>
      </c>
      <c r="C4">
        <v>4050</v>
      </c>
      <c r="D4">
        <v>600</v>
      </c>
      <c r="E4">
        <v>0</v>
      </c>
      <c r="F4" t="s">
        <v>56</v>
      </c>
      <c r="I4">
        <v>250</v>
      </c>
    </row>
    <row r="5" spans="1:9" x14ac:dyDescent="0.15">
      <c r="A5">
        <v>3</v>
      </c>
      <c r="B5" t="s">
        <v>12</v>
      </c>
      <c r="C5">
        <v>4050</v>
      </c>
      <c r="D5">
        <v>600</v>
      </c>
      <c r="E5">
        <v>0</v>
      </c>
      <c r="F5" t="s">
        <v>56</v>
      </c>
      <c r="I5">
        <v>250</v>
      </c>
    </row>
    <row r="6" spans="1:9" x14ac:dyDescent="0.15">
      <c r="A6">
        <v>4</v>
      </c>
      <c r="B6" t="s">
        <v>13</v>
      </c>
      <c r="C6">
        <v>4050</v>
      </c>
      <c r="D6">
        <v>600</v>
      </c>
      <c r="E6">
        <v>0</v>
      </c>
      <c r="F6" t="s">
        <v>56</v>
      </c>
      <c r="I6">
        <v>250</v>
      </c>
    </row>
    <row r="7" spans="1:9" x14ac:dyDescent="0.15">
      <c r="A7">
        <v>5</v>
      </c>
      <c r="B7" t="s">
        <v>14</v>
      </c>
      <c r="C7">
        <v>4050</v>
      </c>
      <c r="D7">
        <v>600</v>
      </c>
      <c r="E7">
        <v>0</v>
      </c>
      <c r="F7" t="s">
        <v>56</v>
      </c>
      <c r="I7">
        <v>250</v>
      </c>
    </row>
    <row r="8" spans="1:9" x14ac:dyDescent="0.15">
      <c r="A8">
        <v>6</v>
      </c>
      <c r="B8" t="s">
        <v>15</v>
      </c>
      <c r="C8">
        <v>4050</v>
      </c>
      <c r="D8">
        <v>600</v>
      </c>
      <c r="E8">
        <v>0</v>
      </c>
      <c r="F8" t="s">
        <v>56</v>
      </c>
      <c r="I8">
        <v>250</v>
      </c>
    </row>
    <row r="9" spans="1:9" x14ac:dyDescent="0.15">
      <c r="A9">
        <v>7</v>
      </c>
      <c r="B9" t="s">
        <v>16</v>
      </c>
      <c r="C9">
        <v>4050</v>
      </c>
      <c r="D9">
        <v>600</v>
      </c>
      <c r="E9">
        <v>0</v>
      </c>
      <c r="F9" t="s">
        <v>56</v>
      </c>
      <c r="I9">
        <v>250</v>
      </c>
    </row>
    <row r="10" spans="1:9" x14ac:dyDescent="0.15">
      <c r="A10">
        <v>8</v>
      </c>
      <c r="B10" t="s">
        <v>62</v>
      </c>
      <c r="C10">
        <v>4050</v>
      </c>
      <c r="D10">
        <v>600</v>
      </c>
      <c r="E10">
        <v>0</v>
      </c>
      <c r="F10" t="s">
        <v>56</v>
      </c>
      <c r="I10">
        <v>250</v>
      </c>
    </row>
    <row r="11" spans="1:9" x14ac:dyDescent="0.15">
      <c r="A11">
        <v>9</v>
      </c>
      <c r="B11" t="s">
        <v>63</v>
      </c>
      <c r="C11">
        <v>4050</v>
      </c>
      <c r="D11">
        <v>600</v>
      </c>
      <c r="E11">
        <v>0</v>
      </c>
      <c r="F11" t="s">
        <v>56</v>
      </c>
      <c r="I11">
        <v>250</v>
      </c>
    </row>
    <row r="12" spans="1:9" x14ac:dyDescent="0.15">
      <c r="A12">
        <v>10</v>
      </c>
      <c r="B12" t="s">
        <v>64</v>
      </c>
      <c r="C12">
        <v>350</v>
      </c>
      <c r="D12">
        <v>55</v>
      </c>
      <c r="E12">
        <v>0</v>
      </c>
      <c r="F12" t="s">
        <v>57</v>
      </c>
      <c r="I12">
        <v>600</v>
      </c>
    </row>
    <row r="13" spans="1:9" x14ac:dyDescent="0.15">
      <c r="A13">
        <v>11</v>
      </c>
      <c r="B13" t="s">
        <v>65</v>
      </c>
      <c r="C13">
        <v>350</v>
      </c>
      <c r="D13">
        <v>55</v>
      </c>
      <c r="E13">
        <v>0</v>
      </c>
      <c r="F13" t="s">
        <v>57</v>
      </c>
      <c r="I13">
        <v>600</v>
      </c>
    </row>
    <row r="14" spans="1:9" x14ac:dyDescent="0.15">
      <c r="A14">
        <v>12</v>
      </c>
      <c r="B14" t="s">
        <v>10</v>
      </c>
      <c r="C14">
        <v>350</v>
      </c>
      <c r="D14">
        <v>55</v>
      </c>
      <c r="E14">
        <v>0</v>
      </c>
      <c r="F14" t="s">
        <v>57</v>
      </c>
      <c r="I14">
        <v>600</v>
      </c>
    </row>
    <row r="15" spans="1:9" x14ac:dyDescent="0.15">
      <c r="A15">
        <v>13</v>
      </c>
      <c r="B15" t="s">
        <v>66</v>
      </c>
      <c r="C15">
        <v>350</v>
      </c>
      <c r="D15">
        <v>55</v>
      </c>
      <c r="E15">
        <v>0</v>
      </c>
      <c r="F15" t="s">
        <v>57</v>
      </c>
      <c r="I15">
        <v>600</v>
      </c>
    </row>
    <row r="16" spans="1:9" x14ac:dyDescent="0.15">
      <c r="A16">
        <v>14</v>
      </c>
      <c r="B16" t="s">
        <v>17</v>
      </c>
      <c r="C16">
        <v>350</v>
      </c>
      <c r="D16">
        <v>55</v>
      </c>
      <c r="E16">
        <v>0</v>
      </c>
      <c r="F16" t="s">
        <v>57</v>
      </c>
      <c r="I16">
        <v>600</v>
      </c>
    </row>
    <row r="17" spans="1:9" x14ac:dyDescent="0.15">
      <c r="A17">
        <v>15</v>
      </c>
      <c r="B17" t="s">
        <v>18</v>
      </c>
      <c r="C17">
        <v>350</v>
      </c>
      <c r="D17">
        <v>55</v>
      </c>
      <c r="E17">
        <v>0</v>
      </c>
      <c r="F17" t="s">
        <v>57</v>
      </c>
      <c r="I17">
        <v>600</v>
      </c>
    </row>
    <row r="18" spans="1:9" x14ac:dyDescent="0.15">
      <c r="A18">
        <v>16</v>
      </c>
      <c r="B18" t="s">
        <v>60</v>
      </c>
      <c r="C18">
        <v>550</v>
      </c>
      <c r="D18">
        <v>80</v>
      </c>
      <c r="E18">
        <v>1600</v>
      </c>
      <c r="F18" t="s">
        <v>57</v>
      </c>
      <c r="I18">
        <v>250</v>
      </c>
    </row>
    <row r="19" spans="1:9" x14ac:dyDescent="0.15">
      <c r="A19">
        <v>17</v>
      </c>
      <c r="B19" t="s">
        <v>67</v>
      </c>
      <c r="C19">
        <v>550</v>
      </c>
      <c r="D19">
        <v>80</v>
      </c>
      <c r="E19">
        <v>1600</v>
      </c>
      <c r="F19" t="s">
        <v>57</v>
      </c>
      <c r="I19">
        <v>250</v>
      </c>
    </row>
    <row r="20" spans="1:9" x14ac:dyDescent="0.15">
      <c r="A20">
        <v>18</v>
      </c>
      <c r="B20" t="s">
        <v>68</v>
      </c>
      <c r="C20">
        <v>550</v>
      </c>
      <c r="D20">
        <v>80</v>
      </c>
      <c r="E20">
        <v>1600</v>
      </c>
      <c r="F20" t="s">
        <v>57</v>
      </c>
      <c r="I20">
        <v>250</v>
      </c>
    </row>
    <row r="21" spans="1:9" x14ac:dyDescent="0.15">
      <c r="A21">
        <v>19</v>
      </c>
      <c r="B21" t="s">
        <v>69</v>
      </c>
      <c r="C21">
        <v>550</v>
      </c>
      <c r="D21">
        <v>80</v>
      </c>
      <c r="E21">
        <v>1600</v>
      </c>
      <c r="F21" t="s">
        <v>57</v>
      </c>
      <c r="I21">
        <v>250</v>
      </c>
    </row>
    <row r="22" spans="1:9" x14ac:dyDescent="0.15">
      <c r="A22">
        <v>20</v>
      </c>
      <c r="B22" t="s">
        <v>70</v>
      </c>
      <c r="C22">
        <v>550</v>
      </c>
      <c r="D22">
        <v>80</v>
      </c>
      <c r="E22">
        <v>1600</v>
      </c>
      <c r="F22" t="s">
        <v>57</v>
      </c>
      <c r="I22">
        <v>250</v>
      </c>
    </row>
    <row r="23" spans="1:9" x14ac:dyDescent="0.15">
      <c r="A23">
        <v>21</v>
      </c>
      <c r="B23" t="s">
        <v>71</v>
      </c>
      <c r="C23">
        <v>550</v>
      </c>
      <c r="D23">
        <v>80</v>
      </c>
      <c r="E23">
        <v>0</v>
      </c>
      <c r="F23" t="s">
        <v>57</v>
      </c>
      <c r="I23">
        <v>250</v>
      </c>
    </row>
    <row r="24" spans="1:9" x14ac:dyDescent="0.15">
      <c r="A24">
        <v>22</v>
      </c>
      <c r="B24" t="s">
        <v>72</v>
      </c>
      <c r="C24">
        <v>550</v>
      </c>
      <c r="D24">
        <v>80</v>
      </c>
      <c r="E24">
        <v>0</v>
      </c>
      <c r="F24" t="s">
        <v>57</v>
      </c>
      <c r="I24">
        <v>250</v>
      </c>
    </row>
    <row r="25" spans="1:9" x14ac:dyDescent="0.15">
      <c r="A25">
        <v>23</v>
      </c>
      <c r="B25" t="s">
        <v>73</v>
      </c>
      <c r="C25">
        <v>550</v>
      </c>
      <c r="D25">
        <v>80</v>
      </c>
      <c r="E25">
        <v>0</v>
      </c>
      <c r="F25" t="s">
        <v>57</v>
      </c>
      <c r="I25">
        <v>250</v>
      </c>
    </row>
    <row r="26" spans="1:9" x14ac:dyDescent="0.15">
      <c r="A26">
        <v>24</v>
      </c>
      <c r="B26" t="s">
        <v>74</v>
      </c>
      <c r="C26">
        <v>550</v>
      </c>
      <c r="D26">
        <v>80</v>
      </c>
      <c r="E26">
        <v>1600</v>
      </c>
      <c r="F26" t="s">
        <v>57</v>
      </c>
      <c r="I26">
        <v>250</v>
      </c>
    </row>
    <row r="27" spans="1:9" x14ac:dyDescent="0.15">
      <c r="A27">
        <v>25</v>
      </c>
      <c r="B27" t="s">
        <v>75</v>
      </c>
      <c r="C27">
        <v>550</v>
      </c>
      <c r="D27">
        <v>80</v>
      </c>
      <c r="E27">
        <v>1600</v>
      </c>
      <c r="F27" t="s">
        <v>57</v>
      </c>
      <c r="I27">
        <v>250</v>
      </c>
    </row>
    <row r="28" spans="1:9" x14ac:dyDescent="0.15">
      <c r="A28">
        <v>26</v>
      </c>
      <c r="B28" t="s">
        <v>76</v>
      </c>
      <c r="C28">
        <v>550</v>
      </c>
      <c r="D28">
        <v>80</v>
      </c>
      <c r="E28">
        <v>1600</v>
      </c>
      <c r="F28" t="s">
        <v>57</v>
      </c>
      <c r="I28">
        <v>250</v>
      </c>
    </row>
    <row r="29" spans="1:9" x14ac:dyDescent="0.15">
      <c r="A29">
        <v>27</v>
      </c>
      <c r="B29" t="s">
        <v>77</v>
      </c>
      <c r="C29">
        <v>550</v>
      </c>
      <c r="D29">
        <v>80</v>
      </c>
      <c r="E29">
        <v>1600</v>
      </c>
      <c r="F29" t="s">
        <v>57</v>
      </c>
      <c r="I29">
        <v>250</v>
      </c>
    </row>
  </sheetData>
  <phoneticPr fontId="3"/>
  <pageMargins left="0.7" right="0.7" top="0.75" bottom="0.75" header="0.3" footer="0.3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29"/>
  <sheetViews>
    <sheetView workbookViewId="0">
      <selection activeCell="I24" sqref="I24"/>
    </sheetView>
  </sheetViews>
  <sheetFormatPr defaultRowHeight="13.5" x14ac:dyDescent="0.15"/>
  <sheetData>
    <row r="2" spans="1:9" x14ac:dyDescent="0.15">
      <c r="C2" t="s">
        <v>106</v>
      </c>
    </row>
    <row r="3" spans="1:9" x14ac:dyDescent="0.15">
      <c r="A3">
        <v>1</v>
      </c>
      <c r="B3" t="s">
        <v>47</v>
      </c>
      <c r="C3">
        <v>2300</v>
      </c>
      <c r="D3">
        <v>450</v>
      </c>
      <c r="E3">
        <v>0</v>
      </c>
      <c r="F3" t="s">
        <v>56</v>
      </c>
      <c r="I3">
        <v>300</v>
      </c>
    </row>
    <row r="4" spans="1:9" x14ac:dyDescent="0.15">
      <c r="A4">
        <v>2</v>
      </c>
      <c r="B4" t="s">
        <v>11</v>
      </c>
      <c r="C4">
        <v>2300</v>
      </c>
      <c r="D4">
        <v>450</v>
      </c>
      <c r="E4">
        <v>0</v>
      </c>
      <c r="F4" t="s">
        <v>56</v>
      </c>
      <c r="I4">
        <v>300</v>
      </c>
    </row>
    <row r="5" spans="1:9" x14ac:dyDescent="0.15">
      <c r="A5">
        <v>3</v>
      </c>
      <c r="B5" t="s">
        <v>12</v>
      </c>
      <c r="C5">
        <v>2300</v>
      </c>
      <c r="D5">
        <v>450</v>
      </c>
      <c r="E5">
        <v>0</v>
      </c>
      <c r="F5" t="s">
        <v>56</v>
      </c>
      <c r="I5">
        <v>300</v>
      </c>
    </row>
    <row r="6" spans="1:9" x14ac:dyDescent="0.15">
      <c r="A6">
        <v>4</v>
      </c>
      <c r="B6" t="s">
        <v>13</v>
      </c>
      <c r="C6">
        <v>2300</v>
      </c>
      <c r="D6">
        <v>450</v>
      </c>
      <c r="E6">
        <v>0</v>
      </c>
      <c r="F6" t="s">
        <v>56</v>
      </c>
      <c r="I6">
        <v>300</v>
      </c>
    </row>
    <row r="7" spans="1:9" x14ac:dyDescent="0.15">
      <c r="A7">
        <v>5</v>
      </c>
      <c r="B7" t="s">
        <v>14</v>
      </c>
      <c r="C7">
        <v>2300</v>
      </c>
      <c r="D7">
        <v>450</v>
      </c>
      <c r="E7">
        <v>0</v>
      </c>
      <c r="F7" t="s">
        <v>56</v>
      </c>
      <c r="I7">
        <v>300</v>
      </c>
    </row>
    <row r="8" spans="1:9" x14ac:dyDescent="0.15">
      <c r="A8">
        <v>6</v>
      </c>
      <c r="B8" t="s">
        <v>15</v>
      </c>
      <c r="C8">
        <v>2300</v>
      </c>
      <c r="D8">
        <v>450</v>
      </c>
      <c r="E8">
        <v>0</v>
      </c>
      <c r="F8" t="s">
        <v>56</v>
      </c>
      <c r="I8">
        <v>300</v>
      </c>
    </row>
    <row r="9" spans="1:9" x14ac:dyDescent="0.15">
      <c r="A9">
        <v>7</v>
      </c>
      <c r="B9" t="s">
        <v>16</v>
      </c>
      <c r="C9">
        <v>2300</v>
      </c>
      <c r="D9">
        <v>450</v>
      </c>
      <c r="E9">
        <v>0</v>
      </c>
      <c r="F9" t="s">
        <v>56</v>
      </c>
      <c r="I9">
        <v>300</v>
      </c>
    </row>
    <row r="10" spans="1:9" x14ac:dyDescent="0.15">
      <c r="A10">
        <v>8</v>
      </c>
      <c r="B10" t="s">
        <v>62</v>
      </c>
      <c r="C10">
        <v>2300</v>
      </c>
      <c r="D10">
        <v>450</v>
      </c>
      <c r="E10">
        <v>0</v>
      </c>
      <c r="F10" t="s">
        <v>56</v>
      </c>
      <c r="I10">
        <v>300</v>
      </c>
    </row>
    <row r="11" spans="1:9" x14ac:dyDescent="0.15">
      <c r="A11">
        <v>9</v>
      </c>
      <c r="B11" t="s">
        <v>63</v>
      </c>
      <c r="C11">
        <v>2300</v>
      </c>
      <c r="D11">
        <v>450</v>
      </c>
      <c r="E11">
        <v>0</v>
      </c>
      <c r="F11" t="s">
        <v>56</v>
      </c>
      <c r="I11">
        <v>300</v>
      </c>
    </row>
    <row r="12" spans="1:9" x14ac:dyDescent="0.15">
      <c r="A12">
        <v>10</v>
      </c>
      <c r="B12" t="s">
        <v>64</v>
      </c>
      <c r="C12">
        <v>200</v>
      </c>
      <c r="D12">
        <v>40</v>
      </c>
      <c r="E12">
        <v>0</v>
      </c>
      <c r="F12" t="s">
        <v>57</v>
      </c>
      <c r="I12">
        <v>800</v>
      </c>
    </row>
    <row r="13" spans="1:9" x14ac:dyDescent="0.15">
      <c r="A13">
        <v>11</v>
      </c>
      <c r="B13" t="s">
        <v>65</v>
      </c>
      <c r="C13">
        <v>200</v>
      </c>
      <c r="D13">
        <v>40</v>
      </c>
      <c r="E13">
        <v>0</v>
      </c>
      <c r="F13" t="s">
        <v>57</v>
      </c>
      <c r="I13">
        <v>800</v>
      </c>
    </row>
    <row r="14" spans="1:9" x14ac:dyDescent="0.15">
      <c r="A14">
        <v>12</v>
      </c>
      <c r="B14" t="s">
        <v>10</v>
      </c>
      <c r="C14">
        <v>200</v>
      </c>
      <c r="D14">
        <v>40</v>
      </c>
      <c r="E14">
        <v>0</v>
      </c>
      <c r="F14" t="s">
        <v>57</v>
      </c>
      <c r="I14">
        <v>800</v>
      </c>
    </row>
    <row r="15" spans="1:9" x14ac:dyDescent="0.15">
      <c r="A15">
        <v>13</v>
      </c>
      <c r="B15" t="s">
        <v>66</v>
      </c>
      <c r="C15">
        <v>200</v>
      </c>
      <c r="D15">
        <v>40</v>
      </c>
      <c r="E15">
        <v>0</v>
      </c>
      <c r="F15" t="s">
        <v>57</v>
      </c>
      <c r="I15">
        <v>800</v>
      </c>
    </row>
    <row r="16" spans="1:9" x14ac:dyDescent="0.15">
      <c r="A16">
        <v>14</v>
      </c>
      <c r="B16" t="s">
        <v>17</v>
      </c>
      <c r="C16">
        <v>200</v>
      </c>
      <c r="D16">
        <v>40</v>
      </c>
      <c r="E16">
        <v>0</v>
      </c>
      <c r="F16" t="s">
        <v>57</v>
      </c>
      <c r="I16">
        <v>800</v>
      </c>
    </row>
    <row r="17" spans="1:9" x14ac:dyDescent="0.15">
      <c r="A17">
        <v>15</v>
      </c>
      <c r="B17" t="s">
        <v>18</v>
      </c>
      <c r="C17">
        <v>200</v>
      </c>
      <c r="D17">
        <v>40</v>
      </c>
      <c r="E17">
        <v>0</v>
      </c>
      <c r="F17" t="s">
        <v>57</v>
      </c>
      <c r="I17">
        <v>800</v>
      </c>
    </row>
    <row r="18" spans="1:9" x14ac:dyDescent="0.15">
      <c r="A18">
        <v>16</v>
      </c>
      <c r="B18" t="s">
        <v>60</v>
      </c>
      <c r="C18">
        <v>300</v>
      </c>
      <c r="D18">
        <v>60</v>
      </c>
      <c r="E18">
        <v>2150</v>
      </c>
      <c r="F18" t="s">
        <v>57</v>
      </c>
      <c r="I18">
        <v>300</v>
      </c>
    </row>
    <row r="19" spans="1:9" x14ac:dyDescent="0.15">
      <c r="A19">
        <v>17</v>
      </c>
      <c r="B19" t="s">
        <v>67</v>
      </c>
      <c r="C19">
        <v>300</v>
      </c>
      <c r="D19">
        <v>60</v>
      </c>
      <c r="E19">
        <v>2150</v>
      </c>
      <c r="F19" t="s">
        <v>57</v>
      </c>
      <c r="I19">
        <v>300</v>
      </c>
    </row>
    <row r="20" spans="1:9" x14ac:dyDescent="0.15">
      <c r="A20">
        <v>18</v>
      </c>
      <c r="B20" t="s">
        <v>68</v>
      </c>
      <c r="C20">
        <v>300</v>
      </c>
      <c r="D20">
        <v>60</v>
      </c>
      <c r="E20">
        <v>2150</v>
      </c>
      <c r="F20" t="s">
        <v>57</v>
      </c>
      <c r="I20">
        <v>300</v>
      </c>
    </row>
    <row r="21" spans="1:9" x14ac:dyDescent="0.15">
      <c r="A21">
        <v>19</v>
      </c>
      <c r="B21" t="s">
        <v>69</v>
      </c>
      <c r="C21">
        <v>300</v>
      </c>
      <c r="D21">
        <v>60</v>
      </c>
      <c r="E21">
        <v>2150</v>
      </c>
      <c r="F21" t="s">
        <v>57</v>
      </c>
      <c r="I21">
        <v>300</v>
      </c>
    </row>
    <row r="22" spans="1:9" x14ac:dyDescent="0.15">
      <c r="A22">
        <v>20</v>
      </c>
      <c r="B22" t="s">
        <v>70</v>
      </c>
      <c r="C22">
        <v>300</v>
      </c>
      <c r="D22">
        <v>60</v>
      </c>
      <c r="E22">
        <v>2150</v>
      </c>
      <c r="F22" t="s">
        <v>57</v>
      </c>
      <c r="I22">
        <v>300</v>
      </c>
    </row>
    <row r="23" spans="1:9" x14ac:dyDescent="0.15">
      <c r="A23">
        <v>21</v>
      </c>
      <c r="B23" t="s">
        <v>71</v>
      </c>
      <c r="C23">
        <v>300</v>
      </c>
      <c r="D23">
        <v>60</v>
      </c>
      <c r="E23">
        <v>0</v>
      </c>
      <c r="F23" t="s">
        <v>57</v>
      </c>
      <c r="I23">
        <v>300</v>
      </c>
    </row>
    <row r="24" spans="1:9" x14ac:dyDescent="0.15">
      <c r="A24">
        <v>22</v>
      </c>
      <c r="B24" t="s">
        <v>72</v>
      </c>
      <c r="C24">
        <v>300</v>
      </c>
      <c r="D24">
        <v>60</v>
      </c>
      <c r="E24">
        <v>0</v>
      </c>
      <c r="F24" t="s">
        <v>57</v>
      </c>
      <c r="I24">
        <v>300</v>
      </c>
    </row>
    <row r="25" spans="1:9" x14ac:dyDescent="0.15">
      <c r="A25">
        <v>23</v>
      </c>
      <c r="B25" t="s">
        <v>73</v>
      </c>
      <c r="C25">
        <v>300</v>
      </c>
      <c r="D25">
        <v>60</v>
      </c>
      <c r="E25">
        <v>0</v>
      </c>
      <c r="F25" t="s">
        <v>57</v>
      </c>
      <c r="I25">
        <v>300</v>
      </c>
    </row>
    <row r="26" spans="1:9" x14ac:dyDescent="0.15">
      <c r="A26">
        <v>24</v>
      </c>
      <c r="B26" t="s">
        <v>74</v>
      </c>
      <c r="C26">
        <v>300</v>
      </c>
      <c r="D26">
        <v>60</v>
      </c>
      <c r="E26">
        <v>2150</v>
      </c>
      <c r="F26" t="s">
        <v>57</v>
      </c>
      <c r="I26">
        <v>300</v>
      </c>
    </row>
    <row r="27" spans="1:9" x14ac:dyDescent="0.15">
      <c r="A27">
        <v>25</v>
      </c>
      <c r="B27" t="s">
        <v>75</v>
      </c>
      <c r="C27">
        <v>300</v>
      </c>
      <c r="D27">
        <v>60</v>
      </c>
      <c r="E27">
        <v>2150</v>
      </c>
      <c r="F27" t="s">
        <v>57</v>
      </c>
      <c r="I27">
        <v>300</v>
      </c>
    </row>
    <row r="28" spans="1:9" x14ac:dyDescent="0.15">
      <c r="A28">
        <v>26</v>
      </c>
      <c r="B28" t="s">
        <v>76</v>
      </c>
      <c r="C28">
        <v>300</v>
      </c>
      <c r="D28">
        <v>60</v>
      </c>
      <c r="E28">
        <v>2150</v>
      </c>
      <c r="F28" t="s">
        <v>57</v>
      </c>
      <c r="I28">
        <v>300</v>
      </c>
    </row>
    <row r="29" spans="1:9" x14ac:dyDescent="0.15">
      <c r="A29">
        <v>27</v>
      </c>
      <c r="B29" t="s">
        <v>77</v>
      </c>
      <c r="C29">
        <v>300</v>
      </c>
      <c r="D29">
        <v>60</v>
      </c>
      <c r="E29">
        <v>2150</v>
      </c>
      <c r="F29" t="s">
        <v>57</v>
      </c>
      <c r="I29">
        <v>300</v>
      </c>
    </row>
  </sheetData>
  <phoneticPr fontId="3"/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P44"/>
  <sheetViews>
    <sheetView showGridLines="0" view="pageBreakPreview" topLeftCell="A18" zoomScaleNormal="100" zoomScaleSheetLayoutView="100" zoomScalePageLayoutView="130" workbookViewId="0">
      <selection activeCell="X11" sqref="X11:AB11"/>
    </sheetView>
  </sheetViews>
  <sheetFormatPr defaultColWidth="2.25" defaultRowHeight="12" x14ac:dyDescent="0.15"/>
  <cols>
    <col min="1" max="19" width="3.375" style="6" customWidth="1"/>
    <col min="20" max="23" width="2.25" style="6"/>
    <col min="24" max="27" width="2.75" style="6" customWidth="1"/>
    <col min="28" max="16384" width="2.25" style="6"/>
  </cols>
  <sheetData>
    <row r="1" spans="1:42" ht="13.5" customHeight="1" x14ac:dyDescent="0.15">
      <c r="A1" s="40" t="s">
        <v>124</v>
      </c>
      <c r="C1" s="13"/>
      <c r="D1" s="13"/>
    </row>
    <row r="2" spans="1:42" ht="8.25" customHeight="1" x14ac:dyDescent="0.15">
      <c r="A2" s="40"/>
      <c r="C2" s="13"/>
      <c r="D2" s="13"/>
    </row>
    <row r="3" spans="1:42" ht="18" customHeight="1" x14ac:dyDescent="0.15">
      <c r="A3" s="152" t="s">
        <v>130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</row>
    <row r="4" spans="1:42" ht="18" customHeight="1" x14ac:dyDescent="0.15">
      <c r="A4" s="152" t="s">
        <v>129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</row>
    <row r="5" spans="1:42" ht="8.2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</row>
    <row r="6" spans="1:42" ht="11.25" customHeight="1" thickBot="1" x14ac:dyDescent="0.2">
      <c r="C6" s="13"/>
      <c r="D6" s="13"/>
    </row>
    <row r="7" spans="1:42" ht="21" customHeight="1" x14ac:dyDescent="0.15">
      <c r="A7" s="174" t="s">
        <v>125</v>
      </c>
      <c r="B7" s="180" t="s">
        <v>1</v>
      </c>
      <c r="C7" s="180"/>
      <c r="D7" s="180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9"/>
    </row>
    <row r="8" spans="1:42" ht="32.25" customHeight="1" thickBot="1" x14ac:dyDescent="0.2">
      <c r="A8" s="175"/>
      <c r="B8" s="181" t="s">
        <v>2</v>
      </c>
      <c r="C8" s="181"/>
      <c r="D8" s="181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7"/>
    </row>
    <row r="9" spans="1:42" ht="13.5" customHeight="1" x14ac:dyDescent="0.15">
      <c r="A9" s="8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81"/>
      <c r="N9" s="81"/>
      <c r="O9" s="81"/>
      <c r="P9" s="81"/>
      <c r="Q9" s="81"/>
      <c r="R9" s="13"/>
      <c r="S9" s="13"/>
      <c r="T9" s="13"/>
      <c r="U9" s="81"/>
      <c r="V9" s="81"/>
      <c r="W9" s="81"/>
      <c r="X9" s="81"/>
      <c r="Y9" s="81"/>
      <c r="Z9" s="81"/>
      <c r="AA9" s="81"/>
      <c r="AB9" s="81"/>
    </row>
    <row r="10" spans="1:42" ht="18" customHeight="1" thickBot="1" x14ac:dyDescent="0.2">
      <c r="A10" s="6" t="s">
        <v>22</v>
      </c>
      <c r="G10" s="41"/>
    </row>
    <row r="11" spans="1:42" ht="24" customHeight="1" thickBot="1" x14ac:dyDescent="0.2">
      <c r="A11" s="151" t="s">
        <v>131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6"/>
      <c r="T11" s="169" t="s">
        <v>24</v>
      </c>
      <c r="U11" s="170"/>
      <c r="V11" s="170"/>
      <c r="W11" s="171"/>
      <c r="X11" s="167" t="s">
        <v>8</v>
      </c>
      <c r="Y11" s="167"/>
      <c r="Z11" s="167"/>
      <c r="AA11" s="167"/>
      <c r="AB11" s="168"/>
      <c r="AC11" s="182"/>
      <c r="AD11" s="182"/>
      <c r="AE11" s="182"/>
      <c r="AF11" s="182"/>
      <c r="AG11" s="41"/>
      <c r="AH11" s="169" t="s">
        <v>24</v>
      </c>
      <c r="AI11" s="170"/>
      <c r="AJ11" s="170"/>
      <c r="AK11" s="171"/>
      <c r="AL11" s="167" t="s">
        <v>8</v>
      </c>
      <c r="AM11" s="167"/>
      <c r="AN11" s="167"/>
      <c r="AO11" s="167"/>
      <c r="AP11" s="168"/>
    </row>
    <row r="12" spans="1:42" ht="21" customHeight="1" x14ac:dyDescent="0.15">
      <c r="A12" s="88">
        <v>1</v>
      </c>
      <c r="B12" s="95" t="s">
        <v>47</v>
      </c>
      <c r="C12" s="26"/>
      <c r="D12" s="26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3"/>
      <c r="T12" s="155">
        <f ca="1">COUNTIFS(申請額一覧!$E$4:$E$453,B12,申請額一覧!$N$4:$N$453,"&gt;0")</f>
        <v>0</v>
      </c>
      <c r="U12" s="156"/>
      <c r="V12" s="172" t="s">
        <v>9</v>
      </c>
      <c r="W12" s="173"/>
      <c r="X12" s="157">
        <f ca="1">SUMIF(申請額一覧!$E$4:$E$453,B12,申請額一覧!$N$4:$N$453)</f>
        <v>0</v>
      </c>
      <c r="Y12" s="158"/>
      <c r="Z12" s="158"/>
      <c r="AA12" s="158"/>
      <c r="AB12" s="112" t="s">
        <v>34</v>
      </c>
      <c r="AC12" s="164"/>
      <c r="AD12" s="164"/>
      <c r="AE12" s="161"/>
      <c r="AF12" s="161"/>
      <c r="AG12" s="54"/>
      <c r="AH12" s="155">
        <f ca="1">COUNTIFS(申請額一覧!$E$4:$E$453,B12,申請額一覧!$R$4:$R$453,"&gt;0")</f>
        <v>0</v>
      </c>
      <c r="AI12" s="156"/>
      <c r="AJ12" s="172" t="s">
        <v>9</v>
      </c>
      <c r="AK12" s="173"/>
      <c r="AL12" s="157">
        <f ca="1">SUMIF(申請額一覧!$E$4:$E$453,B12,申請額一覧!$R$4:$R$453)</f>
        <v>0</v>
      </c>
      <c r="AM12" s="158"/>
      <c r="AN12" s="158"/>
      <c r="AO12" s="158"/>
      <c r="AP12" s="112" t="s">
        <v>34</v>
      </c>
    </row>
    <row r="13" spans="1:42" ht="21" customHeight="1" x14ac:dyDescent="0.15">
      <c r="A13" s="89">
        <v>2</v>
      </c>
      <c r="B13" s="93" t="s">
        <v>11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5"/>
      <c r="T13" s="155">
        <f ca="1">COUNTIFS(申請額一覧!$E$4:$E$453,B13,申請額一覧!$N$4:$N$453,"&gt;0")</f>
        <v>0</v>
      </c>
      <c r="U13" s="156"/>
      <c r="V13" s="153" t="s">
        <v>9</v>
      </c>
      <c r="W13" s="154"/>
      <c r="X13" s="157">
        <f ca="1">SUMIF(申請額一覧!$E$4:$E$453,B13,申請額一覧!$N$4:$N$453)</f>
        <v>0</v>
      </c>
      <c r="Y13" s="158"/>
      <c r="Z13" s="158"/>
      <c r="AA13" s="158"/>
      <c r="AB13" s="113" t="s">
        <v>34</v>
      </c>
      <c r="AC13" s="164"/>
      <c r="AD13" s="164"/>
      <c r="AE13" s="161"/>
      <c r="AF13" s="161"/>
      <c r="AG13" s="54"/>
      <c r="AH13" s="155">
        <f ca="1">COUNTIFS(申請額一覧!$E$4:$E$453,B13,申請額一覧!$R$4:$R$453,"&gt;0")</f>
        <v>0</v>
      </c>
      <c r="AI13" s="156"/>
      <c r="AJ13" s="153" t="s">
        <v>9</v>
      </c>
      <c r="AK13" s="154"/>
      <c r="AL13" s="157">
        <f ca="1">SUMIF(申請額一覧!$E$4:$E$453,B13,申請額一覧!$R$4:$R$453)</f>
        <v>0</v>
      </c>
      <c r="AM13" s="158"/>
      <c r="AN13" s="158"/>
      <c r="AO13" s="158"/>
      <c r="AP13" s="113" t="s">
        <v>34</v>
      </c>
    </row>
    <row r="14" spans="1:42" ht="21" customHeight="1" x14ac:dyDescent="0.15">
      <c r="A14" s="89">
        <v>3</v>
      </c>
      <c r="B14" s="93" t="s">
        <v>12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5"/>
      <c r="T14" s="155">
        <f ca="1">COUNTIFS(申請額一覧!$E$4:$E$453,B14,申請額一覧!$N$4:$N$453,"&gt;0")</f>
        <v>0</v>
      </c>
      <c r="U14" s="156"/>
      <c r="V14" s="153" t="s">
        <v>9</v>
      </c>
      <c r="W14" s="154"/>
      <c r="X14" s="157">
        <f ca="1">SUMIF(申請額一覧!$E$4:$E$453,B14,申請額一覧!$N$4:$N$453)</f>
        <v>0</v>
      </c>
      <c r="Y14" s="158"/>
      <c r="Z14" s="158"/>
      <c r="AA14" s="158"/>
      <c r="AB14" s="113" t="s">
        <v>34</v>
      </c>
      <c r="AC14" s="164"/>
      <c r="AD14" s="164"/>
      <c r="AE14" s="161"/>
      <c r="AF14" s="161"/>
      <c r="AG14" s="54"/>
      <c r="AH14" s="155">
        <f ca="1">COUNTIFS(申請額一覧!$E$4:$E$453,B14,申請額一覧!$R$4:$R$453,"&gt;0")</f>
        <v>0</v>
      </c>
      <c r="AI14" s="156"/>
      <c r="AJ14" s="153" t="s">
        <v>9</v>
      </c>
      <c r="AK14" s="154"/>
      <c r="AL14" s="157">
        <f ca="1">SUMIF(申請額一覧!$E$4:$E$453,B14,申請額一覧!$R$4:$R$453)</f>
        <v>0</v>
      </c>
      <c r="AM14" s="158"/>
      <c r="AN14" s="158"/>
      <c r="AO14" s="158"/>
      <c r="AP14" s="113" t="s">
        <v>34</v>
      </c>
    </row>
    <row r="15" spans="1:42" ht="21" customHeight="1" x14ac:dyDescent="0.15">
      <c r="A15" s="89">
        <v>4</v>
      </c>
      <c r="B15" s="93" t="s">
        <v>13</v>
      </c>
      <c r="C15" s="87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155">
        <f ca="1">COUNTIFS(申請額一覧!$E$4:$E$453,B15,申請額一覧!$N$4:$N$453,"&gt;0")</f>
        <v>0</v>
      </c>
      <c r="U15" s="156"/>
      <c r="V15" s="153" t="s">
        <v>9</v>
      </c>
      <c r="W15" s="154"/>
      <c r="X15" s="157">
        <f ca="1">SUMIF(申請額一覧!$E$4:$E$453,B15,申請額一覧!$N$4:$N$453)</f>
        <v>0</v>
      </c>
      <c r="Y15" s="158"/>
      <c r="Z15" s="158"/>
      <c r="AA15" s="158"/>
      <c r="AB15" s="114" t="s">
        <v>34</v>
      </c>
      <c r="AC15" s="164"/>
      <c r="AD15" s="164"/>
      <c r="AE15" s="161"/>
      <c r="AF15" s="161"/>
      <c r="AG15" s="54"/>
      <c r="AH15" s="155">
        <f ca="1">COUNTIFS(申請額一覧!$E$4:$E$453,B15,申請額一覧!$R$4:$R$453,"&gt;0")</f>
        <v>0</v>
      </c>
      <c r="AI15" s="156"/>
      <c r="AJ15" s="153" t="s">
        <v>9</v>
      </c>
      <c r="AK15" s="154"/>
      <c r="AL15" s="157">
        <f ca="1">SUMIF(申請額一覧!$E$4:$E$453,B15,申請額一覧!$R$4:$R$453)</f>
        <v>0</v>
      </c>
      <c r="AM15" s="158"/>
      <c r="AN15" s="158"/>
      <c r="AO15" s="158"/>
      <c r="AP15" s="114" t="s">
        <v>34</v>
      </c>
    </row>
    <row r="16" spans="1:42" ht="21" customHeight="1" x14ac:dyDescent="0.15">
      <c r="A16" s="89">
        <v>5</v>
      </c>
      <c r="B16" s="93" t="s">
        <v>14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155">
        <f ca="1">COUNTIFS(申請額一覧!$E$4:$E$453,B16,申請額一覧!$N$4:$N$453,"&gt;0")</f>
        <v>0</v>
      </c>
      <c r="U16" s="156"/>
      <c r="V16" s="153" t="s">
        <v>9</v>
      </c>
      <c r="W16" s="154"/>
      <c r="X16" s="157">
        <f ca="1">SUMIF(申請額一覧!$E$4:$E$453,B16,申請額一覧!$N$4:$N$453)</f>
        <v>0</v>
      </c>
      <c r="Y16" s="158"/>
      <c r="Z16" s="158"/>
      <c r="AA16" s="158"/>
      <c r="AB16" s="114" t="s">
        <v>34</v>
      </c>
      <c r="AC16" s="164"/>
      <c r="AD16" s="164"/>
      <c r="AE16" s="161"/>
      <c r="AF16" s="161"/>
      <c r="AG16" s="54"/>
      <c r="AH16" s="155">
        <f ca="1">COUNTIFS(申請額一覧!$E$4:$E$453,B16,申請額一覧!$R$4:$R$453,"&gt;0")</f>
        <v>0</v>
      </c>
      <c r="AI16" s="156"/>
      <c r="AJ16" s="153" t="s">
        <v>9</v>
      </c>
      <c r="AK16" s="154"/>
      <c r="AL16" s="157">
        <f ca="1">SUMIF(申請額一覧!$E$4:$E$453,B16,申請額一覧!$R$4:$R$453)</f>
        <v>0</v>
      </c>
      <c r="AM16" s="158"/>
      <c r="AN16" s="158"/>
      <c r="AO16" s="158"/>
      <c r="AP16" s="114" t="s">
        <v>34</v>
      </c>
    </row>
    <row r="17" spans="1:42" ht="21" customHeight="1" x14ac:dyDescent="0.15">
      <c r="A17" s="89">
        <v>6</v>
      </c>
      <c r="B17" s="93" t="s">
        <v>15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155">
        <f ca="1">COUNTIFS(申請額一覧!$E$4:$E$453,B17,申請額一覧!$N$4:$N$453,"&gt;0")</f>
        <v>0</v>
      </c>
      <c r="U17" s="156"/>
      <c r="V17" s="153" t="s">
        <v>9</v>
      </c>
      <c r="W17" s="154"/>
      <c r="X17" s="157">
        <f ca="1">SUMIF(申請額一覧!$E$4:$E$453,B17,申請額一覧!$N$4:$N$453)</f>
        <v>0</v>
      </c>
      <c r="Y17" s="158"/>
      <c r="Z17" s="158"/>
      <c r="AA17" s="158"/>
      <c r="AB17" s="113" t="s">
        <v>34</v>
      </c>
      <c r="AC17" s="164"/>
      <c r="AD17" s="164"/>
      <c r="AE17" s="161"/>
      <c r="AF17" s="161"/>
      <c r="AG17" s="54"/>
      <c r="AH17" s="155">
        <f ca="1">COUNTIFS(申請額一覧!$E$4:$E$453,B17,申請額一覧!$R$4:$R$453,"&gt;0")</f>
        <v>0</v>
      </c>
      <c r="AI17" s="156"/>
      <c r="AJ17" s="153" t="s">
        <v>9</v>
      </c>
      <c r="AK17" s="154"/>
      <c r="AL17" s="157">
        <f ca="1">SUMIF(申請額一覧!$E$4:$E$453,B17,申請額一覧!$R$4:$R$453)</f>
        <v>0</v>
      </c>
      <c r="AM17" s="158"/>
      <c r="AN17" s="158"/>
      <c r="AO17" s="158"/>
      <c r="AP17" s="113" t="s">
        <v>34</v>
      </c>
    </row>
    <row r="18" spans="1:42" ht="21" customHeight="1" x14ac:dyDescent="0.15">
      <c r="A18" s="89">
        <v>7</v>
      </c>
      <c r="B18" s="93" t="s">
        <v>16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155">
        <f ca="1">COUNTIFS(申請額一覧!$E$4:$E$453,B18,申請額一覧!$N$4:$N$453,"&gt;0")</f>
        <v>0</v>
      </c>
      <c r="U18" s="156"/>
      <c r="V18" s="153" t="s">
        <v>9</v>
      </c>
      <c r="W18" s="154"/>
      <c r="X18" s="157">
        <f ca="1">SUMIF(申請額一覧!$E$4:$E$453,B18,申請額一覧!$N$4:$N$453)</f>
        <v>0</v>
      </c>
      <c r="Y18" s="158"/>
      <c r="Z18" s="158"/>
      <c r="AA18" s="158"/>
      <c r="AB18" s="113" t="s">
        <v>34</v>
      </c>
      <c r="AC18" s="164"/>
      <c r="AD18" s="164"/>
      <c r="AE18" s="161"/>
      <c r="AF18" s="161"/>
      <c r="AG18" s="54"/>
      <c r="AH18" s="155">
        <f ca="1">COUNTIFS(申請額一覧!$E$4:$E$453,B18,申請額一覧!$R$4:$R$453,"&gt;0")</f>
        <v>0</v>
      </c>
      <c r="AI18" s="156"/>
      <c r="AJ18" s="153" t="s">
        <v>9</v>
      </c>
      <c r="AK18" s="154"/>
      <c r="AL18" s="157">
        <f ca="1">SUMIF(申請額一覧!$E$4:$E$453,B18,申請額一覧!$R$4:$R$453)</f>
        <v>0</v>
      </c>
      <c r="AM18" s="158"/>
      <c r="AN18" s="158"/>
      <c r="AO18" s="158"/>
      <c r="AP18" s="113" t="s">
        <v>34</v>
      </c>
    </row>
    <row r="19" spans="1:42" ht="21" customHeight="1" x14ac:dyDescent="0.15">
      <c r="A19" s="89">
        <v>8</v>
      </c>
      <c r="B19" s="93" t="s">
        <v>62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155">
        <f ca="1">COUNTIFS(申請額一覧!$E$4:$E$453,B19,申請額一覧!$N$4:$N$453,"&gt;0")</f>
        <v>0</v>
      </c>
      <c r="U19" s="156"/>
      <c r="V19" s="153" t="s">
        <v>9</v>
      </c>
      <c r="W19" s="154"/>
      <c r="X19" s="157">
        <f ca="1">SUMIF(申請額一覧!$E$4:$E$453,B19,申請額一覧!$N$4:$N$453)</f>
        <v>0</v>
      </c>
      <c r="Y19" s="158"/>
      <c r="Z19" s="158"/>
      <c r="AA19" s="158"/>
      <c r="AB19" s="113" t="s">
        <v>34</v>
      </c>
      <c r="AC19" s="164"/>
      <c r="AD19" s="164"/>
      <c r="AE19" s="161"/>
      <c r="AF19" s="161"/>
      <c r="AG19" s="54"/>
      <c r="AH19" s="155">
        <f ca="1">COUNTIFS(申請額一覧!$E$4:$E$453,B19,申請額一覧!$R$4:$R$453,"&gt;0")</f>
        <v>0</v>
      </c>
      <c r="AI19" s="156"/>
      <c r="AJ19" s="153" t="s">
        <v>9</v>
      </c>
      <c r="AK19" s="154"/>
      <c r="AL19" s="157">
        <f ca="1">SUMIF(申請額一覧!$E$4:$E$453,B19,申請額一覧!$R$4:$R$453)</f>
        <v>0</v>
      </c>
      <c r="AM19" s="158"/>
      <c r="AN19" s="158"/>
      <c r="AO19" s="158"/>
      <c r="AP19" s="113" t="s">
        <v>34</v>
      </c>
    </row>
    <row r="20" spans="1:42" ht="21" customHeight="1" x14ac:dyDescent="0.15">
      <c r="A20" s="90">
        <v>9</v>
      </c>
      <c r="B20" s="93" t="s">
        <v>63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155">
        <f ca="1">COUNTIFS(申請額一覧!$E$4:$E$453,B20,申請額一覧!$N$4:$N$453,"&gt;0")</f>
        <v>0</v>
      </c>
      <c r="U20" s="156"/>
      <c r="V20" s="153" t="s">
        <v>9</v>
      </c>
      <c r="W20" s="154"/>
      <c r="X20" s="157">
        <f ca="1">SUMIF(申請額一覧!$E$4:$E$453,B20,申請額一覧!$N$4:$N$453)</f>
        <v>0</v>
      </c>
      <c r="Y20" s="158"/>
      <c r="Z20" s="158"/>
      <c r="AA20" s="158"/>
      <c r="AB20" s="113" t="s">
        <v>34</v>
      </c>
      <c r="AC20" s="164"/>
      <c r="AD20" s="164"/>
      <c r="AE20" s="161"/>
      <c r="AF20" s="161"/>
      <c r="AG20" s="54"/>
      <c r="AH20" s="155">
        <f ca="1">COUNTIFS(申請額一覧!$E$4:$E$453,B20,申請額一覧!$R$4:$R$453,"&gt;0")</f>
        <v>0</v>
      </c>
      <c r="AI20" s="156"/>
      <c r="AJ20" s="153" t="s">
        <v>9</v>
      </c>
      <c r="AK20" s="154"/>
      <c r="AL20" s="157">
        <f ca="1">SUMIF(申請額一覧!$E$4:$E$453,B20,申請額一覧!$R$4:$R$453)</f>
        <v>0</v>
      </c>
      <c r="AM20" s="158"/>
      <c r="AN20" s="158"/>
      <c r="AO20" s="158"/>
      <c r="AP20" s="113" t="s">
        <v>34</v>
      </c>
    </row>
    <row r="21" spans="1:42" ht="21" customHeight="1" x14ac:dyDescent="0.15">
      <c r="A21" s="91">
        <v>10</v>
      </c>
      <c r="B21" s="93" t="s">
        <v>107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155">
        <f ca="1">COUNTIFS(申請額一覧!$E$4:$E$453,B21,申請額一覧!$N$4:$N$453,"&gt;0")</f>
        <v>0</v>
      </c>
      <c r="U21" s="156"/>
      <c r="V21" s="153" t="s">
        <v>9</v>
      </c>
      <c r="W21" s="154"/>
      <c r="X21" s="157">
        <f ca="1">SUMIF(申請額一覧!$E$4:$E$453,B21,申請額一覧!$N$4:$N$453)</f>
        <v>0</v>
      </c>
      <c r="Y21" s="158"/>
      <c r="Z21" s="158"/>
      <c r="AA21" s="158"/>
      <c r="AB21" s="113" t="s">
        <v>34</v>
      </c>
      <c r="AE21" s="53"/>
      <c r="AF21" s="53"/>
      <c r="AG21" s="54"/>
      <c r="AH21" s="155">
        <f ca="1">COUNTIFS(申請額一覧!$E$4:$E$453,B21,申請額一覧!$R$4:$R$453,"&gt;0")</f>
        <v>0</v>
      </c>
      <c r="AI21" s="156"/>
      <c r="AJ21" s="153" t="s">
        <v>9</v>
      </c>
      <c r="AK21" s="154"/>
      <c r="AL21" s="157">
        <f ca="1">SUMIF(申請額一覧!$E$4:$E$453,B21,申請額一覧!$R$4:$R$453)</f>
        <v>0</v>
      </c>
      <c r="AM21" s="158"/>
      <c r="AN21" s="158"/>
      <c r="AO21" s="158"/>
      <c r="AP21" s="113" t="s">
        <v>34</v>
      </c>
    </row>
    <row r="22" spans="1:42" ht="21" customHeight="1" x14ac:dyDescent="0.15">
      <c r="A22" s="91">
        <v>11</v>
      </c>
      <c r="B22" s="93" t="s">
        <v>108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155">
        <f ca="1">COUNTIFS(申請額一覧!$E$4:$E$453,B22,申請額一覧!$N$4:$N$453,"&gt;0")</f>
        <v>0</v>
      </c>
      <c r="U22" s="156"/>
      <c r="V22" s="153" t="s">
        <v>9</v>
      </c>
      <c r="W22" s="154"/>
      <c r="X22" s="157">
        <f ca="1">SUMIF(申請額一覧!$E$4:$E$453,B22,申請額一覧!$N$4:$N$453)</f>
        <v>0</v>
      </c>
      <c r="Y22" s="158"/>
      <c r="Z22" s="158"/>
      <c r="AA22" s="158"/>
      <c r="AB22" s="113" t="s">
        <v>34</v>
      </c>
      <c r="AE22" s="53"/>
      <c r="AF22" s="53"/>
      <c r="AG22" s="54"/>
      <c r="AH22" s="155">
        <f ca="1">COUNTIFS(申請額一覧!$E$4:$E$453,B22,申請額一覧!$R$4:$R$453,"&gt;0")</f>
        <v>0</v>
      </c>
      <c r="AI22" s="156"/>
      <c r="AJ22" s="153" t="s">
        <v>9</v>
      </c>
      <c r="AK22" s="154"/>
      <c r="AL22" s="157">
        <f ca="1">SUMIF(申請額一覧!$E$4:$E$453,B22,申請額一覧!$R$4:$R$453)</f>
        <v>0</v>
      </c>
      <c r="AM22" s="158"/>
      <c r="AN22" s="158"/>
      <c r="AO22" s="158"/>
      <c r="AP22" s="113" t="s">
        <v>34</v>
      </c>
    </row>
    <row r="23" spans="1:42" ht="21" customHeight="1" x14ac:dyDescent="0.15">
      <c r="A23" s="91">
        <v>12</v>
      </c>
      <c r="B23" s="92" t="s">
        <v>64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7"/>
      <c r="T23" s="155">
        <f ca="1">COUNTIFS(申請額一覧!$E$4:$E$453,B23,申請額一覧!$N$4:$N$453,"&gt;0")</f>
        <v>0</v>
      </c>
      <c r="U23" s="156"/>
      <c r="V23" s="153" t="s">
        <v>9</v>
      </c>
      <c r="W23" s="154"/>
      <c r="X23" s="157">
        <f ca="1">SUMIF(申請額一覧!$E$4:$E$453,B23,申請額一覧!$N$4:$N$453)</f>
        <v>0</v>
      </c>
      <c r="Y23" s="158"/>
      <c r="Z23" s="158"/>
      <c r="AA23" s="158"/>
      <c r="AB23" s="113" t="s">
        <v>34</v>
      </c>
      <c r="AC23" s="162"/>
      <c r="AD23" s="162"/>
      <c r="AE23" s="163"/>
      <c r="AF23" s="163"/>
      <c r="AG23" s="50"/>
      <c r="AH23" s="155">
        <f ca="1">COUNTIFS(申請額一覧!$E$4:$E$453,B23,申請額一覧!$R$4:$R$453,"&gt;0")</f>
        <v>0</v>
      </c>
      <c r="AI23" s="156"/>
      <c r="AJ23" s="153" t="s">
        <v>9</v>
      </c>
      <c r="AK23" s="154"/>
      <c r="AL23" s="157">
        <f ca="1">SUMIF(申請額一覧!$E$4:$E$453,B23,申請額一覧!$R$4:$R$453)</f>
        <v>0</v>
      </c>
      <c r="AM23" s="158"/>
      <c r="AN23" s="158"/>
      <c r="AO23" s="158"/>
      <c r="AP23" s="113" t="s">
        <v>34</v>
      </c>
    </row>
    <row r="24" spans="1:42" ht="21" customHeight="1" x14ac:dyDescent="0.15">
      <c r="A24" s="91">
        <v>13</v>
      </c>
      <c r="B24" s="92" t="s">
        <v>65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155">
        <f ca="1">COUNTIFS(申請額一覧!$E$4:$E$453,B24,申請額一覧!$N$4:$N$453,"&gt;0")</f>
        <v>0</v>
      </c>
      <c r="U24" s="156"/>
      <c r="V24" s="165" t="s">
        <v>9</v>
      </c>
      <c r="W24" s="166"/>
      <c r="X24" s="157">
        <f ca="1">SUMIF(申請額一覧!$E$4:$E$453,B24,申請額一覧!$N$4:$N$453)</f>
        <v>0</v>
      </c>
      <c r="Y24" s="158"/>
      <c r="Z24" s="158"/>
      <c r="AA24" s="158"/>
      <c r="AB24" s="115" t="s">
        <v>34</v>
      </c>
      <c r="AC24" s="48"/>
      <c r="AD24" s="48"/>
      <c r="AE24" s="49"/>
      <c r="AF24" s="49"/>
      <c r="AG24" s="50"/>
      <c r="AH24" s="155">
        <f ca="1">COUNTIFS(申請額一覧!$E$4:$E$453,B24,申請額一覧!$R$4:$R$453,"&gt;0")</f>
        <v>0</v>
      </c>
      <c r="AI24" s="156"/>
      <c r="AJ24" s="165" t="s">
        <v>9</v>
      </c>
      <c r="AK24" s="166"/>
      <c r="AL24" s="157">
        <f ca="1">SUMIF(申請額一覧!$E$4:$E$453,B24,申請額一覧!$R$4:$R$453)</f>
        <v>0</v>
      </c>
      <c r="AM24" s="158"/>
      <c r="AN24" s="158"/>
      <c r="AO24" s="158"/>
      <c r="AP24" s="115" t="s">
        <v>34</v>
      </c>
    </row>
    <row r="25" spans="1:42" ht="21" customHeight="1" x14ac:dyDescent="0.15">
      <c r="A25" s="91">
        <v>14</v>
      </c>
      <c r="B25" s="92" t="s">
        <v>10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155">
        <f ca="1">COUNTIFS(申請額一覧!$E$4:$E$453,B25,申請額一覧!$N$4:$N$453,"&gt;0")</f>
        <v>0</v>
      </c>
      <c r="U25" s="156"/>
      <c r="V25" s="165" t="s">
        <v>9</v>
      </c>
      <c r="W25" s="166"/>
      <c r="X25" s="157">
        <f ca="1">SUMIF(申請額一覧!$E$4:$E$453,B25,申請額一覧!$N$4:$N$453)</f>
        <v>0</v>
      </c>
      <c r="Y25" s="158"/>
      <c r="Z25" s="158"/>
      <c r="AA25" s="158"/>
      <c r="AB25" s="115" t="s">
        <v>34</v>
      </c>
      <c r="AC25" s="162"/>
      <c r="AD25" s="162"/>
      <c r="AE25" s="163"/>
      <c r="AF25" s="163"/>
      <c r="AG25" s="50"/>
      <c r="AH25" s="155">
        <f ca="1">COUNTIFS(申請額一覧!$E$4:$E$453,B25,申請額一覧!$R$4:$R$453,"&gt;0")</f>
        <v>0</v>
      </c>
      <c r="AI25" s="156"/>
      <c r="AJ25" s="165" t="s">
        <v>9</v>
      </c>
      <c r="AK25" s="166"/>
      <c r="AL25" s="157">
        <f ca="1">SUMIF(申請額一覧!$E$4:$E$453,B25,申請額一覧!$R$4:$R$453)</f>
        <v>0</v>
      </c>
      <c r="AM25" s="158"/>
      <c r="AN25" s="158"/>
      <c r="AO25" s="158"/>
      <c r="AP25" s="115" t="s">
        <v>34</v>
      </c>
    </row>
    <row r="26" spans="1:42" ht="21" customHeight="1" x14ac:dyDescent="0.15">
      <c r="A26" s="91">
        <v>15</v>
      </c>
      <c r="B26" s="92" t="s">
        <v>66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155">
        <f ca="1">COUNTIFS(申請額一覧!$E$4:$E$453,B26,申請額一覧!$N$4:$N$453,"&gt;0")</f>
        <v>0</v>
      </c>
      <c r="U26" s="156"/>
      <c r="V26" s="153" t="s">
        <v>9</v>
      </c>
      <c r="W26" s="154"/>
      <c r="X26" s="157">
        <f ca="1">SUMIF(申請額一覧!$E$4:$E$453,B26,申請額一覧!$N$4:$N$453)</f>
        <v>0</v>
      </c>
      <c r="Y26" s="158"/>
      <c r="Z26" s="158"/>
      <c r="AA26" s="158"/>
      <c r="AB26" s="113" t="s">
        <v>34</v>
      </c>
      <c r="AC26" s="164"/>
      <c r="AD26" s="164"/>
      <c r="AE26" s="161"/>
      <c r="AF26" s="161"/>
      <c r="AG26" s="54"/>
      <c r="AH26" s="155">
        <f ca="1">COUNTIFS(申請額一覧!$E$4:$E$453,B26,申請額一覧!$R$4:$R$453,"&gt;0")</f>
        <v>0</v>
      </c>
      <c r="AI26" s="156"/>
      <c r="AJ26" s="153" t="s">
        <v>9</v>
      </c>
      <c r="AK26" s="154"/>
      <c r="AL26" s="157">
        <f ca="1">SUMIF(申請額一覧!$E$4:$E$453,B26,申請額一覧!$R$4:$R$453)</f>
        <v>0</v>
      </c>
      <c r="AM26" s="158"/>
      <c r="AN26" s="158"/>
      <c r="AO26" s="158"/>
      <c r="AP26" s="113" t="s">
        <v>34</v>
      </c>
    </row>
    <row r="27" spans="1:42" ht="21" customHeight="1" x14ac:dyDescent="0.15">
      <c r="A27" s="91">
        <v>16</v>
      </c>
      <c r="B27" s="92" t="s">
        <v>17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155">
        <f ca="1">COUNTIFS(申請額一覧!$E$4:$E$453,B27,申請額一覧!$N$4:$N$453,"&gt;0")</f>
        <v>0</v>
      </c>
      <c r="U27" s="156"/>
      <c r="V27" s="153" t="s">
        <v>9</v>
      </c>
      <c r="W27" s="154"/>
      <c r="X27" s="157">
        <f ca="1">SUMIF(申請額一覧!$E$4:$E$453,B27,申請額一覧!$N$4:$N$453)</f>
        <v>0</v>
      </c>
      <c r="Y27" s="158"/>
      <c r="Z27" s="158"/>
      <c r="AA27" s="158"/>
      <c r="AB27" s="113" t="s">
        <v>34</v>
      </c>
      <c r="AE27" s="53"/>
      <c r="AF27" s="53"/>
      <c r="AG27" s="54"/>
      <c r="AH27" s="155">
        <f ca="1">COUNTIFS(申請額一覧!$E$4:$E$453,B27,申請額一覧!$R$4:$R$453,"&gt;0")</f>
        <v>0</v>
      </c>
      <c r="AI27" s="156"/>
      <c r="AJ27" s="153" t="s">
        <v>9</v>
      </c>
      <c r="AK27" s="154"/>
      <c r="AL27" s="157">
        <f ca="1">SUMIF(申請額一覧!$E$4:$E$453,B27,申請額一覧!$R$4:$R$453)</f>
        <v>0</v>
      </c>
      <c r="AM27" s="158"/>
      <c r="AN27" s="158"/>
      <c r="AO27" s="158"/>
      <c r="AP27" s="113" t="s">
        <v>34</v>
      </c>
    </row>
    <row r="28" spans="1:42" ht="21" customHeight="1" x14ac:dyDescent="0.15">
      <c r="A28" s="91">
        <v>17</v>
      </c>
      <c r="B28" s="92" t="s">
        <v>18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155">
        <f ca="1">COUNTIFS(申請額一覧!$E$4:$E$453,B28,申請額一覧!$N$4:$N$453,"&gt;0")</f>
        <v>0</v>
      </c>
      <c r="U28" s="156"/>
      <c r="V28" s="153" t="s">
        <v>9</v>
      </c>
      <c r="W28" s="154"/>
      <c r="X28" s="157">
        <f ca="1">SUMIF(申請額一覧!$E$4:$E$453,B28,申請額一覧!$N$4:$N$453)</f>
        <v>0</v>
      </c>
      <c r="Y28" s="158"/>
      <c r="Z28" s="158"/>
      <c r="AA28" s="158"/>
      <c r="AB28" s="113" t="s">
        <v>34</v>
      </c>
      <c r="AE28" s="53"/>
      <c r="AF28" s="53"/>
      <c r="AG28" s="54"/>
      <c r="AH28" s="155">
        <f ca="1">COUNTIFS(申請額一覧!$E$4:$E$453,B28,申請額一覧!$R$4:$R$453,"&gt;0")</f>
        <v>0</v>
      </c>
      <c r="AI28" s="156"/>
      <c r="AJ28" s="153" t="s">
        <v>9</v>
      </c>
      <c r="AK28" s="154"/>
      <c r="AL28" s="157">
        <f ca="1">SUMIF(申請額一覧!$E$4:$E$453,B28,申請額一覧!$R$4:$R$453)</f>
        <v>0</v>
      </c>
      <c r="AM28" s="158"/>
      <c r="AN28" s="158"/>
      <c r="AO28" s="158"/>
      <c r="AP28" s="113" t="s">
        <v>34</v>
      </c>
    </row>
    <row r="29" spans="1:42" ht="21" customHeight="1" x14ac:dyDescent="0.15">
      <c r="A29" s="91">
        <v>18</v>
      </c>
      <c r="B29" s="92" t="s">
        <v>60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155">
        <f ca="1">COUNTIFS(申請額一覧!$E$4:$E$453,B29,申請額一覧!$N$4:$N$453,"&gt;0")</f>
        <v>0</v>
      </c>
      <c r="U29" s="156"/>
      <c r="V29" s="153" t="s">
        <v>9</v>
      </c>
      <c r="W29" s="154"/>
      <c r="X29" s="157">
        <f ca="1">SUMIF(申請額一覧!$E$4:$E$453,B29,申請額一覧!$N$4:$N$453)</f>
        <v>0</v>
      </c>
      <c r="Y29" s="158"/>
      <c r="Z29" s="158"/>
      <c r="AA29" s="158"/>
      <c r="AB29" s="113" t="s">
        <v>34</v>
      </c>
      <c r="AE29" s="53"/>
      <c r="AF29" s="53"/>
      <c r="AG29" s="54"/>
      <c r="AH29" s="155">
        <f ca="1">COUNTIFS(申請額一覧!$E$4:$E$453,B29,申請額一覧!$R$4:$R$453,"&gt;0")</f>
        <v>0</v>
      </c>
      <c r="AI29" s="156"/>
      <c r="AJ29" s="153" t="s">
        <v>9</v>
      </c>
      <c r="AK29" s="154"/>
      <c r="AL29" s="157">
        <f ca="1">SUMIF(申請額一覧!$E$4:$E$453,B29,申請額一覧!$R$4:$R$453)</f>
        <v>0</v>
      </c>
      <c r="AM29" s="158"/>
      <c r="AN29" s="158"/>
      <c r="AO29" s="158"/>
      <c r="AP29" s="113" t="s">
        <v>34</v>
      </c>
    </row>
    <row r="30" spans="1:42" ht="21" customHeight="1" x14ac:dyDescent="0.15">
      <c r="A30" s="91">
        <v>19</v>
      </c>
      <c r="B30" s="93" t="s">
        <v>67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155">
        <f ca="1">COUNTIFS(申請額一覧!$E$4:$E$453,B30,申請額一覧!$N$4:$N$453,"&gt;0")</f>
        <v>0</v>
      </c>
      <c r="U30" s="156"/>
      <c r="V30" s="153" t="s">
        <v>9</v>
      </c>
      <c r="W30" s="154"/>
      <c r="X30" s="157">
        <f ca="1">SUMIF(申請額一覧!$E$4:$E$453,B30,申請額一覧!$N$4:$N$453)</f>
        <v>0</v>
      </c>
      <c r="Y30" s="158"/>
      <c r="Z30" s="158"/>
      <c r="AA30" s="158"/>
      <c r="AB30" s="113" t="s">
        <v>34</v>
      </c>
      <c r="AC30" s="164"/>
      <c r="AD30" s="164"/>
      <c r="AE30" s="161"/>
      <c r="AF30" s="161"/>
      <c r="AG30" s="54"/>
      <c r="AH30" s="155">
        <f ca="1">COUNTIFS(申請額一覧!$E$4:$E$453,B30,申請額一覧!$R$4:$R$453,"&gt;0")</f>
        <v>0</v>
      </c>
      <c r="AI30" s="156"/>
      <c r="AJ30" s="153" t="s">
        <v>9</v>
      </c>
      <c r="AK30" s="154"/>
      <c r="AL30" s="157">
        <f ca="1">SUMIF(申請額一覧!$E$4:$E$453,B30,申請額一覧!$R$4:$R$453)</f>
        <v>0</v>
      </c>
      <c r="AM30" s="158"/>
      <c r="AN30" s="158"/>
      <c r="AO30" s="158"/>
      <c r="AP30" s="113" t="s">
        <v>34</v>
      </c>
    </row>
    <row r="31" spans="1:42" ht="21" customHeight="1" x14ac:dyDescent="0.15">
      <c r="A31" s="91">
        <v>20</v>
      </c>
      <c r="B31" s="93" t="s">
        <v>68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155">
        <f ca="1">COUNTIFS(申請額一覧!$E$4:$E$453,B31,申請額一覧!$N$4:$N$453,"&gt;0")</f>
        <v>0</v>
      </c>
      <c r="U31" s="156"/>
      <c r="V31" s="153" t="s">
        <v>9</v>
      </c>
      <c r="W31" s="154"/>
      <c r="X31" s="157">
        <f ca="1">SUMIF(申請額一覧!$E$4:$E$453,B31,申請額一覧!$N$4:$N$453)</f>
        <v>0</v>
      </c>
      <c r="Y31" s="158"/>
      <c r="Z31" s="158"/>
      <c r="AA31" s="158"/>
      <c r="AB31" s="113" t="s">
        <v>34</v>
      </c>
      <c r="AC31" s="164"/>
      <c r="AD31" s="164"/>
      <c r="AE31" s="161"/>
      <c r="AF31" s="161"/>
      <c r="AG31" s="54"/>
      <c r="AH31" s="155">
        <f ca="1">COUNTIFS(申請額一覧!$E$4:$E$453,B31,申請額一覧!$R$4:$R$453,"&gt;0")</f>
        <v>0</v>
      </c>
      <c r="AI31" s="156"/>
      <c r="AJ31" s="153" t="s">
        <v>9</v>
      </c>
      <c r="AK31" s="154"/>
      <c r="AL31" s="157">
        <f ca="1">SUMIF(申請額一覧!$E$4:$E$453,B31,申請額一覧!$R$4:$R$453)</f>
        <v>0</v>
      </c>
      <c r="AM31" s="158"/>
      <c r="AN31" s="158"/>
      <c r="AO31" s="158"/>
      <c r="AP31" s="113" t="s">
        <v>34</v>
      </c>
    </row>
    <row r="32" spans="1:42" ht="21" customHeight="1" x14ac:dyDescent="0.15">
      <c r="A32" s="91">
        <v>21</v>
      </c>
      <c r="B32" s="93" t="s">
        <v>70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155">
        <f ca="1">COUNTIFS(申請額一覧!$E$4:$E$453,B32,申請額一覧!$N$4:$N$453,"&gt;0")</f>
        <v>0</v>
      </c>
      <c r="U32" s="156"/>
      <c r="V32" s="153" t="s">
        <v>9</v>
      </c>
      <c r="W32" s="154"/>
      <c r="X32" s="157">
        <f ca="1">SUMIF(申請額一覧!$E$4:$E$453,B32,申請額一覧!$N$4:$N$453)</f>
        <v>0</v>
      </c>
      <c r="Y32" s="158"/>
      <c r="Z32" s="158"/>
      <c r="AA32" s="158"/>
      <c r="AB32" s="113" t="s">
        <v>34</v>
      </c>
      <c r="AC32" s="164"/>
      <c r="AD32" s="164"/>
      <c r="AE32" s="161"/>
      <c r="AF32" s="161"/>
      <c r="AG32" s="54"/>
      <c r="AH32" s="155">
        <f ca="1">COUNTIFS(申請額一覧!$E$4:$E$453,B32,申請額一覧!$R$4:$R$453,"&gt;0")</f>
        <v>0</v>
      </c>
      <c r="AI32" s="156"/>
      <c r="AJ32" s="153" t="s">
        <v>9</v>
      </c>
      <c r="AK32" s="154"/>
      <c r="AL32" s="157">
        <f ca="1">SUMIF(申請額一覧!$E$4:$E$453,B32,申請額一覧!$R$4:$R$453)</f>
        <v>0</v>
      </c>
      <c r="AM32" s="158"/>
      <c r="AN32" s="158"/>
      <c r="AO32" s="158"/>
      <c r="AP32" s="113" t="s">
        <v>34</v>
      </c>
    </row>
    <row r="33" spans="1:42" ht="21" customHeight="1" x14ac:dyDescent="0.15">
      <c r="A33" s="91">
        <v>22</v>
      </c>
      <c r="B33" s="93" t="s">
        <v>71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155">
        <f ca="1">COUNTIFS(申請額一覧!$E$4:$E$453,B33,申請額一覧!$N$4:$N$453,"&gt;0")</f>
        <v>0</v>
      </c>
      <c r="U33" s="156"/>
      <c r="V33" s="153" t="s">
        <v>9</v>
      </c>
      <c r="W33" s="154"/>
      <c r="X33" s="157">
        <f ca="1">SUMIF(申請額一覧!$E$4:$E$453,B33,申請額一覧!$N$4:$N$453)</f>
        <v>0</v>
      </c>
      <c r="Y33" s="158"/>
      <c r="Z33" s="158"/>
      <c r="AA33" s="158"/>
      <c r="AB33" s="113" t="s">
        <v>34</v>
      </c>
      <c r="AC33" s="164"/>
      <c r="AD33" s="164"/>
      <c r="AE33" s="161"/>
      <c r="AF33" s="161"/>
      <c r="AG33" s="54"/>
      <c r="AH33" s="155">
        <f ca="1">COUNTIFS(申請額一覧!$E$4:$E$453,B33,申請額一覧!$R$4:$R$453,"&gt;0")</f>
        <v>0</v>
      </c>
      <c r="AI33" s="156"/>
      <c r="AJ33" s="153" t="s">
        <v>9</v>
      </c>
      <c r="AK33" s="154"/>
      <c r="AL33" s="157">
        <f ca="1">SUMIF(申請額一覧!$E$4:$E$453,B33,申請額一覧!$R$4:$R$453)</f>
        <v>0</v>
      </c>
      <c r="AM33" s="158"/>
      <c r="AN33" s="158"/>
      <c r="AO33" s="158"/>
      <c r="AP33" s="113" t="s">
        <v>34</v>
      </c>
    </row>
    <row r="34" spans="1:42" ht="21" customHeight="1" x14ac:dyDescent="0.15">
      <c r="A34" s="91">
        <v>23</v>
      </c>
      <c r="B34" s="93" t="s">
        <v>72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155">
        <f ca="1">COUNTIFS(申請額一覧!$E$4:$E$453,B34,申請額一覧!$N$4:$N$453,"&gt;0")</f>
        <v>0</v>
      </c>
      <c r="U34" s="156"/>
      <c r="V34" s="153" t="s">
        <v>9</v>
      </c>
      <c r="W34" s="154"/>
      <c r="X34" s="157">
        <f ca="1">SUMIF(申請額一覧!$E$4:$E$453,B34,申請額一覧!$N$4:$N$453)</f>
        <v>0</v>
      </c>
      <c r="Y34" s="158"/>
      <c r="Z34" s="158"/>
      <c r="AA34" s="158"/>
      <c r="AB34" s="113" t="s">
        <v>34</v>
      </c>
      <c r="AC34" s="164"/>
      <c r="AD34" s="164"/>
      <c r="AE34" s="161"/>
      <c r="AF34" s="161"/>
      <c r="AG34" s="54"/>
      <c r="AH34" s="155">
        <f ca="1">COUNTIFS(申請額一覧!$E$4:$E$453,B34,申請額一覧!$R$4:$R$453,"&gt;0")</f>
        <v>0</v>
      </c>
      <c r="AI34" s="156"/>
      <c r="AJ34" s="153" t="s">
        <v>9</v>
      </c>
      <c r="AK34" s="154"/>
      <c r="AL34" s="157">
        <f ca="1">SUMIF(申請額一覧!$E$4:$E$453,B34,申請額一覧!$R$4:$R$453)</f>
        <v>0</v>
      </c>
      <c r="AM34" s="158"/>
      <c r="AN34" s="158"/>
      <c r="AO34" s="158"/>
      <c r="AP34" s="113" t="s">
        <v>34</v>
      </c>
    </row>
    <row r="35" spans="1:42" ht="21" customHeight="1" x14ac:dyDescent="0.15">
      <c r="A35" s="91">
        <v>24</v>
      </c>
      <c r="B35" s="93" t="s">
        <v>73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155">
        <f ca="1">COUNTIFS(申請額一覧!$E$4:$E$453,B35,申請額一覧!$N$4:$N$453,"&gt;0")</f>
        <v>0</v>
      </c>
      <c r="U35" s="156"/>
      <c r="V35" s="153" t="s">
        <v>9</v>
      </c>
      <c r="W35" s="154"/>
      <c r="X35" s="157">
        <f ca="1">SUMIF(申請額一覧!$E$4:$E$453,B35,申請額一覧!$N$4:$N$453)</f>
        <v>0</v>
      </c>
      <c r="Y35" s="158"/>
      <c r="Z35" s="158"/>
      <c r="AA35" s="158"/>
      <c r="AB35" s="113" t="s">
        <v>34</v>
      </c>
      <c r="AC35" s="164"/>
      <c r="AD35" s="164"/>
      <c r="AE35" s="161"/>
      <c r="AF35" s="161"/>
      <c r="AG35" s="54"/>
      <c r="AH35" s="155">
        <f ca="1">COUNTIFS(申請額一覧!$E$4:$E$453,B35,申請額一覧!$R$4:$R$453,"&gt;0")</f>
        <v>0</v>
      </c>
      <c r="AI35" s="156"/>
      <c r="AJ35" s="153" t="s">
        <v>9</v>
      </c>
      <c r="AK35" s="154"/>
      <c r="AL35" s="157">
        <f ca="1">SUMIF(申請額一覧!$E$4:$E$453,B35,申請額一覧!$R$4:$R$453)</f>
        <v>0</v>
      </c>
      <c r="AM35" s="158"/>
      <c r="AN35" s="158"/>
      <c r="AO35" s="158"/>
      <c r="AP35" s="113" t="s">
        <v>34</v>
      </c>
    </row>
    <row r="36" spans="1:42" ht="21" customHeight="1" x14ac:dyDescent="0.15">
      <c r="A36" s="91">
        <v>25</v>
      </c>
      <c r="B36" s="93" t="s">
        <v>74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155">
        <f ca="1">COUNTIFS(申請額一覧!$E$4:$E$453,B36,申請額一覧!$N$4:$N$453,"&gt;0")</f>
        <v>0</v>
      </c>
      <c r="U36" s="156"/>
      <c r="V36" s="153" t="s">
        <v>9</v>
      </c>
      <c r="W36" s="154"/>
      <c r="X36" s="157">
        <f ca="1">SUMIF(申請額一覧!$E$4:$E$453,B36,申請額一覧!$N$4:$N$453)</f>
        <v>0</v>
      </c>
      <c r="Y36" s="158"/>
      <c r="Z36" s="158"/>
      <c r="AA36" s="158"/>
      <c r="AB36" s="113" t="s">
        <v>34</v>
      </c>
      <c r="AC36" s="164"/>
      <c r="AD36" s="164"/>
      <c r="AE36" s="161"/>
      <c r="AF36" s="161"/>
      <c r="AG36" s="54"/>
      <c r="AH36" s="155">
        <f ca="1">COUNTIFS(申請額一覧!$E$4:$E$453,B36,申請額一覧!$R$4:$R$453,"&gt;0")</f>
        <v>0</v>
      </c>
      <c r="AI36" s="156"/>
      <c r="AJ36" s="153" t="s">
        <v>9</v>
      </c>
      <c r="AK36" s="154"/>
      <c r="AL36" s="157">
        <f ca="1">SUMIF(申請額一覧!$E$4:$E$453,B36,申請額一覧!$R$4:$R$453)</f>
        <v>0</v>
      </c>
      <c r="AM36" s="158"/>
      <c r="AN36" s="158"/>
      <c r="AO36" s="158"/>
      <c r="AP36" s="113" t="s">
        <v>34</v>
      </c>
    </row>
    <row r="37" spans="1:42" ht="21" customHeight="1" x14ac:dyDescent="0.15">
      <c r="A37" s="91">
        <v>26</v>
      </c>
      <c r="B37" s="93" t="s">
        <v>75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155">
        <f ca="1">COUNTIFS(申請額一覧!$E$4:$E$453,B37,申請額一覧!$N$4:$N$453,"&gt;0")</f>
        <v>0</v>
      </c>
      <c r="U37" s="156"/>
      <c r="V37" s="153" t="s">
        <v>9</v>
      </c>
      <c r="W37" s="154"/>
      <c r="X37" s="157">
        <f ca="1">SUMIF(申請額一覧!$E$4:$E$453,B37,申請額一覧!$N$4:$N$453)</f>
        <v>0</v>
      </c>
      <c r="Y37" s="158"/>
      <c r="Z37" s="158"/>
      <c r="AA37" s="158"/>
      <c r="AB37" s="113" t="s">
        <v>34</v>
      </c>
      <c r="AC37" s="164"/>
      <c r="AD37" s="164"/>
      <c r="AE37" s="161"/>
      <c r="AF37" s="161"/>
      <c r="AG37" s="54"/>
      <c r="AH37" s="155">
        <f ca="1">COUNTIFS(申請額一覧!$E$4:$E$453,B37,申請額一覧!$R$4:$R$453,"&gt;0")</f>
        <v>0</v>
      </c>
      <c r="AI37" s="156"/>
      <c r="AJ37" s="153" t="s">
        <v>9</v>
      </c>
      <c r="AK37" s="154"/>
      <c r="AL37" s="157">
        <f ca="1">SUMIF(申請額一覧!$E$4:$E$453,B37,申請額一覧!$R$4:$R$453)</f>
        <v>0</v>
      </c>
      <c r="AM37" s="158"/>
      <c r="AN37" s="158"/>
      <c r="AO37" s="158"/>
      <c r="AP37" s="113" t="s">
        <v>34</v>
      </c>
    </row>
    <row r="38" spans="1:42" ht="21" customHeight="1" x14ac:dyDescent="0.15">
      <c r="A38" s="91">
        <v>27</v>
      </c>
      <c r="B38" s="92" t="s">
        <v>76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4"/>
      <c r="T38" s="155">
        <f ca="1">COUNTIFS(申請額一覧!$E$4:$E$453,B38,申請額一覧!$N$4:$N$453,"&gt;0")</f>
        <v>0</v>
      </c>
      <c r="U38" s="156"/>
      <c r="V38" s="153" t="s">
        <v>9</v>
      </c>
      <c r="W38" s="154"/>
      <c r="X38" s="157">
        <f ca="1">SUMIF(申請額一覧!$E$4:$E$453,B38,申請額一覧!$N$4:$N$453)</f>
        <v>0</v>
      </c>
      <c r="Y38" s="158"/>
      <c r="Z38" s="158"/>
      <c r="AA38" s="158"/>
      <c r="AB38" s="113" t="s">
        <v>34</v>
      </c>
      <c r="AC38" s="162"/>
      <c r="AD38" s="162"/>
      <c r="AE38" s="163"/>
      <c r="AF38" s="163"/>
      <c r="AG38" s="50"/>
      <c r="AH38" s="155">
        <f ca="1">COUNTIFS(申請額一覧!$E$4:$E$453,B38,申請額一覧!$R$4:$R$453,"&gt;0")</f>
        <v>0</v>
      </c>
      <c r="AI38" s="156"/>
      <c r="AJ38" s="153" t="s">
        <v>9</v>
      </c>
      <c r="AK38" s="154"/>
      <c r="AL38" s="157">
        <f ca="1">SUMIF(申請額一覧!$E$4:$E$453,B38,申請額一覧!$R$4:$R$453)</f>
        <v>0</v>
      </c>
      <c r="AM38" s="158"/>
      <c r="AN38" s="158"/>
      <c r="AO38" s="158"/>
      <c r="AP38" s="113" t="s">
        <v>34</v>
      </c>
    </row>
    <row r="39" spans="1:42" ht="21" customHeight="1" thickBot="1" x14ac:dyDescent="0.2">
      <c r="A39" s="86">
        <v>28</v>
      </c>
      <c r="B39" s="94" t="s">
        <v>77</v>
      </c>
      <c r="C39" s="52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T39" s="155">
        <f ca="1">COUNTIFS(申請額一覧!$E$4:$E$453,B39,申請額一覧!$N$4:$N$453,"&gt;0")</f>
        <v>0</v>
      </c>
      <c r="U39" s="156"/>
      <c r="V39" s="159" t="s">
        <v>9</v>
      </c>
      <c r="W39" s="160"/>
      <c r="X39" s="157">
        <f ca="1">SUMIF(申請額一覧!$E$4:$E$453,B39,申請額一覧!$N$4:$N$453)</f>
        <v>0</v>
      </c>
      <c r="Y39" s="158"/>
      <c r="Z39" s="158"/>
      <c r="AA39" s="158"/>
      <c r="AB39" s="116" t="s">
        <v>34</v>
      </c>
      <c r="AC39" s="48"/>
      <c r="AD39" s="48"/>
      <c r="AE39" s="49"/>
      <c r="AF39" s="49"/>
      <c r="AG39" s="50"/>
      <c r="AH39" s="155">
        <f ca="1">COUNTIFS(申請額一覧!$E$4:$E$453,B39,申請額一覧!$R$4:$R$453,"&gt;0")</f>
        <v>0</v>
      </c>
      <c r="AI39" s="156"/>
      <c r="AJ39" s="159" t="s">
        <v>9</v>
      </c>
      <c r="AK39" s="160"/>
      <c r="AL39" s="157">
        <f ca="1">SUMIF(申請額一覧!$E$4:$E$453,B39,申請額一覧!$R$4:$R$453)</f>
        <v>0</v>
      </c>
      <c r="AM39" s="158"/>
      <c r="AN39" s="158"/>
      <c r="AO39" s="158"/>
      <c r="AP39" s="116" t="s">
        <v>34</v>
      </c>
    </row>
    <row r="40" spans="1:42" ht="29.25" customHeight="1" thickBot="1" x14ac:dyDescent="0.2">
      <c r="A40" s="151" t="s">
        <v>33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6"/>
      <c r="T40" s="147">
        <f ca="1">SUM(T12:U39)</f>
        <v>0</v>
      </c>
      <c r="U40" s="148"/>
      <c r="V40" s="145" t="s">
        <v>9</v>
      </c>
      <c r="W40" s="146"/>
      <c r="X40" s="149">
        <f ca="1">SUM(X12:AA39)</f>
        <v>0</v>
      </c>
      <c r="Y40" s="150"/>
      <c r="Z40" s="150"/>
      <c r="AA40" s="150"/>
      <c r="AB40" s="117" t="s">
        <v>34</v>
      </c>
      <c r="AH40" s="147">
        <f ca="1">SUM(AH12:AI39)</f>
        <v>0</v>
      </c>
      <c r="AI40" s="148"/>
      <c r="AJ40" s="145" t="s">
        <v>9</v>
      </c>
      <c r="AK40" s="146"/>
      <c r="AL40" s="149">
        <f ca="1">SUM(AL12:AO39)</f>
        <v>0</v>
      </c>
      <c r="AM40" s="150"/>
      <c r="AN40" s="150"/>
      <c r="AO40" s="150"/>
      <c r="AP40" s="117" t="s">
        <v>34</v>
      </c>
    </row>
    <row r="41" spans="1:42" s="56" customFormat="1" x14ac:dyDescent="0.15">
      <c r="A41" s="55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</row>
    <row r="42" spans="1:42" s="48" customFormat="1" x14ac:dyDescent="0.1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</row>
    <row r="43" spans="1:42" s="56" customFormat="1" x14ac:dyDescent="0.15">
      <c r="A43" s="55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</row>
    <row r="44" spans="1:42" s="48" customFormat="1" x14ac:dyDescent="0.1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</row>
  </sheetData>
  <sheetProtection algorithmName="SHA-512" hashValue="+GSTZeHQdJd525nYArgUimV9bdbewISa5+YjC3IMvKP8jVao2cLUatMRySR/W396sJz7cjq1ag0WwulWSviwmA==" saltValue="IMhYeg1Fdvxc7ZjHji3zwQ==" spinCount="100000" sheet="1" objects="1" scenarios="1"/>
  <mergeCells count="230">
    <mergeCell ref="AH39:AI39"/>
    <mergeCell ref="AJ39:AK39"/>
    <mergeCell ref="AL39:AO39"/>
    <mergeCell ref="AH40:AI40"/>
    <mergeCell ref="AJ40:AK40"/>
    <mergeCell ref="AL40:AO40"/>
    <mergeCell ref="AH36:AI36"/>
    <mergeCell ref="AJ36:AK36"/>
    <mergeCell ref="AL36:AO36"/>
    <mergeCell ref="AH37:AI37"/>
    <mergeCell ref="AJ37:AK37"/>
    <mergeCell ref="AL37:AO37"/>
    <mergeCell ref="AH38:AI38"/>
    <mergeCell ref="AJ38:AK38"/>
    <mergeCell ref="AL38:AO38"/>
    <mergeCell ref="AH33:AI33"/>
    <mergeCell ref="AJ33:AK33"/>
    <mergeCell ref="AL33:AO33"/>
    <mergeCell ref="AH34:AI34"/>
    <mergeCell ref="AJ34:AK34"/>
    <mergeCell ref="AL34:AO34"/>
    <mergeCell ref="AH35:AI35"/>
    <mergeCell ref="AJ35:AK35"/>
    <mergeCell ref="AL35:AO35"/>
    <mergeCell ref="AH30:AI30"/>
    <mergeCell ref="AJ30:AK30"/>
    <mergeCell ref="AL30:AO30"/>
    <mergeCell ref="AH31:AI31"/>
    <mergeCell ref="AJ31:AK31"/>
    <mergeCell ref="AL31:AO31"/>
    <mergeCell ref="AH32:AI32"/>
    <mergeCell ref="AJ32:AK32"/>
    <mergeCell ref="AL32:AO32"/>
    <mergeCell ref="AH27:AI27"/>
    <mergeCell ref="AJ27:AK27"/>
    <mergeCell ref="AL27:AO27"/>
    <mergeCell ref="AH28:AI28"/>
    <mergeCell ref="AJ28:AK28"/>
    <mergeCell ref="AL28:AO28"/>
    <mergeCell ref="AH29:AI29"/>
    <mergeCell ref="AJ29:AK29"/>
    <mergeCell ref="AL29:AO29"/>
    <mergeCell ref="AH24:AI24"/>
    <mergeCell ref="AJ24:AK24"/>
    <mergeCell ref="AL24:AO24"/>
    <mergeCell ref="AH25:AI25"/>
    <mergeCell ref="AJ25:AK25"/>
    <mergeCell ref="AL25:AO25"/>
    <mergeCell ref="AH26:AI26"/>
    <mergeCell ref="AJ26:AK26"/>
    <mergeCell ref="AL26:AO26"/>
    <mergeCell ref="AH21:AI21"/>
    <mergeCell ref="AJ21:AK21"/>
    <mergeCell ref="AL21:AO21"/>
    <mergeCell ref="AH22:AI22"/>
    <mergeCell ref="AJ22:AK22"/>
    <mergeCell ref="AL22:AO22"/>
    <mergeCell ref="AH23:AI23"/>
    <mergeCell ref="AJ23:AK23"/>
    <mergeCell ref="AL23:AO23"/>
    <mergeCell ref="AH18:AI18"/>
    <mergeCell ref="AJ18:AK18"/>
    <mergeCell ref="AL18:AO18"/>
    <mergeCell ref="AH19:AI19"/>
    <mergeCell ref="AJ19:AK19"/>
    <mergeCell ref="AL19:AO19"/>
    <mergeCell ref="AH20:AI20"/>
    <mergeCell ref="AJ20:AK20"/>
    <mergeCell ref="AL20:AO20"/>
    <mergeCell ref="AH15:AI15"/>
    <mergeCell ref="AJ15:AK15"/>
    <mergeCell ref="AL15:AO15"/>
    <mergeCell ref="AH16:AI16"/>
    <mergeCell ref="AJ16:AK16"/>
    <mergeCell ref="AL16:AO16"/>
    <mergeCell ref="AH17:AI17"/>
    <mergeCell ref="AJ17:AK17"/>
    <mergeCell ref="AL17:AO17"/>
    <mergeCell ref="AH11:AK11"/>
    <mergeCell ref="AL11:AP11"/>
    <mergeCell ref="AH12:AI12"/>
    <mergeCell ref="AJ12:AK12"/>
    <mergeCell ref="AL12:AO12"/>
    <mergeCell ref="AH13:AI13"/>
    <mergeCell ref="AJ13:AK13"/>
    <mergeCell ref="AL13:AO13"/>
    <mergeCell ref="AH14:AI14"/>
    <mergeCell ref="AJ14:AK14"/>
    <mergeCell ref="AL14:AO14"/>
    <mergeCell ref="A7:A8"/>
    <mergeCell ref="E8:AB8"/>
    <mergeCell ref="E7:AB7"/>
    <mergeCell ref="AE14:AF14"/>
    <mergeCell ref="T13:U13"/>
    <mergeCell ref="B7:D7"/>
    <mergeCell ref="B8:D8"/>
    <mergeCell ref="X13:AA13"/>
    <mergeCell ref="X14:AA14"/>
    <mergeCell ref="AC11:AF11"/>
    <mergeCell ref="T14:U14"/>
    <mergeCell ref="X15:AA15"/>
    <mergeCell ref="T18:U18"/>
    <mergeCell ref="AC14:AD14"/>
    <mergeCell ref="AC17:AD17"/>
    <mergeCell ref="V16:W16"/>
    <mergeCell ref="AC16:AD16"/>
    <mergeCell ref="T15:U15"/>
    <mergeCell ref="T16:U16"/>
    <mergeCell ref="T17:U17"/>
    <mergeCell ref="X11:AB11"/>
    <mergeCell ref="T11:W11"/>
    <mergeCell ref="X12:AA12"/>
    <mergeCell ref="AE13:AF13"/>
    <mergeCell ref="AC13:AD13"/>
    <mergeCell ref="AE12:AF12"/>
    <mergeCell ref="AC12:AD12"/>
    <mergeCell ref="T12:U12"/>
    <mergeCell ref="V12:W12"/>
    <mergeCell ref="V13:W13"/>
    <mergeCell ref="AE15:AF15"/>
    <mergeCell ref="AE17:AF17"/>
    <mergeCell ref="AE16:AF16"/>
    <mergeCell ref="X16:AA16"/>
    <mergeCell ref="X24:AA24"/>
    <mergeCell ref="V22:W22"/>
    <mergeCell ref="X22:AA22"/>
    <mergeCell ref="X17:AA17"/>
    <mergeCell ref="T24:U24"/>
    <mergeCell ref="V24:W24"/>
    <mergeCell ref="V18:W18"/>
    <mergeCell ref="AC18:AD18"/>
    <mergeCell ref="AE18:AF18"/>
    <mergeCell ref="X18:AA18"/>
    <mergeCell ref="V15:W15"/>
    <mergeCell ref="AC15:AD15"/>
    <mergeCell ref="X29:AA29"/>
    <mergeCell ref="T20:U20"/>
    <mergeCell ref="T25:U25"/>
    <mergeCell ref="V20:W20"/>
    <mergeCell ref="V28:W28"/>
    <mergeCell ref="X28:AA28"/>
    <mergeCell ref="AC20:AD20"/>
    <mergeCell ref="AE20:AF20"/>
    <mergeCell ref="AE19:AF19"/>
    <mergeCell ref="T29:U29"/>
    <mergeCell ref="T23:U23"/>
    <mergeCell ref="V29:W29"/>
    <mergeCell ref="T19:U19"/>
    <mergeCell ref="V19:W19"/>
    <mergeCell ref="AC19:AD19"/>
    <mergeCell ref="AC26:AD26"/>
    <mergeCell ref="AE26:AF26"/>
    <mergeCell ref="V25:W25"/>
    <mergeCell ref="AC25:AD25"/>
    <mergeCell ref="AE25:AF25"/>
    <mergeCell ref="X25:AA25"/>
    <mergeCell ref="X26:AA26"/>
    <mergeCell ref="T26:U26"/>
    <mergeCell ref="X30:AA30"/>
    <mergeCell ref="T27:U27"/>
    <mergeCell ref="V27:W27"/>
    <mergeCell ref="X27:AA27"/>
    <mergeCell ref="T28:U28"/>
    <mergeCell ref="AC38:AD38"/>
    <mergeCell ref="AE38:AF38"/>
    <mergeCell ref="X38:AA38"/>
    <mergeCell ref="T37:U37"/>
    <mergeCell ref="V37:W37"/>
    <mergeCell ref="AC37:AD37"/>
    <mergeCell ref="AC34:AD34"/>
    <mergeCell ref="AE34:AF34"/>
    <mergeCell ref="T33:U33"/>
    <mergeCell ref="V33:W33"/>
    <mergeCell ref="AC33:AD33"/>
    <mergeCell ref="AE33:AF33"/>
    <mergeCell ref="X33:AA33"/>
    <mergeCell ref="X34:AA34"/>
    <mergeCell ref="T34:U34"/>
    <mergeCell ref="V34:W34"/>
    <mergeCell ref="AE37:AF37"/>
    <mergeCell ref="V36:W36"/>
    <mergeCell ref="AC36:AD36"/>
    <mergeCell ref="AE36:AF36"/>
    <mergeCell ref="AC23:AD23"/>
    <mergeCell ref="AE23:AF23"/>
    <mergeCell ref="X32:AA32"/>
    <mergeCell ref="T35:U35"/>
    <mergeCell ref="V35:W35"/>
    <mergeCell ref="AC35:AD35"/>
    <mergeCell ref="AE35:AF35"/>
    <mergeCell ref="X35:AA35"/>
    <mergeCell ref="X36:AA36"/>
    <mergeCell ref="T36:U36"/>
    <mergeCell ref="T30:U30"/>
    <mergeCell ref="V30:W30"/>
    <mergeCell ref="AC32:AD32"/>
    <mergeCell ref="AE32:AF32"/>
    <mergeCell ref="T31:U31"/>
    <mergeCell ref="V31:W31"/>
    <mergeCell ref="AC31:AD31"/>
    <mergeCell ref="AE31:AF31"/>
    <mergeCell ref="X31:AA31"/>
    <mergeCell ref="T32:U32"/>
    <mergeCell ref="V32:W32"/>
    <mergeCell ref="AC30:AD30"/>
    <mergeCell ref="AE30:AF30"/>
    <mergeCell ref="V40:W40"/>
    <mergeCell ref="T40:U40"/>
    <mergeCell ref="X40:AA40"/>
    <mergeCell ref="A11:S11"/>
    <mergeCell ref="A3:AB3"/>
    <mergeCell ref="A4:AB4"/>
    <mergeCell ref="A40:S40"/>
    <mergeCell ref="V17:W17"/>
    <mergeCell ref="V14:W14"/>
    <mergeCell ref="T21:U21"/>
    <mergeCell ref="V21:W21"/>
    <mergeCell ref="X21:AA21"/>
    <mergeCell ref="T22:U22"/>
    <mergeCell ref="T39:U39"/>
    <mergeCell ref="V39:W39"/>
    <mergeCell ref="X39:AA39"/>
    <mergeCell ref="V23:W23"/>
    <mergeCell ref="X23:AA23"/>
    <mergeCell ref="X37:AA37"/>
    <mergeCell ref="T38:U38"/>
    <mergeCell ref="V38:W38"/>
    <mergeCell ref="X19:AA19"/>
    <mergeCell ref="X20:AA20"/>
    <mergeCell ref="V26:W26"/>
  </mergeCells>
  <phoneticPr fontId="3"/>
  <dataValidations count="1">
    <dataValidation imeMode="halfKatakana" allowBlank="1" showInputMessage="1" showErrorMessage="1" sqref="E7:AB7" xr:uid="{00000000-0002-0000-01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R103"/>
  <sheetViews>
    <sheetView showGridLines="0" view="pageBreakPreview" zoomScale="51" zoomScaleNormal="51" zoomScaleSheetLayoutView="51" workbookViewId="0">
      <selection activeCell="DY15" sqref="DY15"/>
    </sheetView>
  </sheetViews>
  <sheetFormatPr defaultColWidth="2.25" defaultRowHeight="13.5" x14ac:dyDescent="0.15"/>
  <cols>
    <col min="1" max="1" width="2.25" style="3"/>
    <col min="2" max="2" width="3.125" style="3" customWidth="1"/>
    <col min="3" max="3" width="16.875" style="3" customWidth="1"/>
    <col min="4" max="4" width="12.875" style="3" customWidth="1"/>
    <col min="5" max="7" width="18.875" style="3" customWidth="1"/>
    <col min="8" max="8" width="20.25" style="3" customWidth="1"/>
    <col min="9" max="14" width="17.25" style="3" customWidth="1"/>
    <col min="15" max="15" width="14.125" style="3" hidden="1" customWidth="1"/>
    <col min="16" max="16" width="14.625" style="3" customWidth="1"/>
    <col min="17" max="17" width="2.25" style="3"/>
    <col min="18" max="18" width="13" style="3" customWidth="1"/>
    <col min="19" max="16384" width="2.25" style="3"/>
  </cols>
  <sheetData>
    <row r="1" spans="1:18" ht="24.75" customHeight="1" thickBot="1" x14ac:dyDescent="0.2">
      <c r="A1" s="3" t="s">
        <v>126</v>
      </c>
      <c r="E1" s="184" t="s">
        <v>123</v>
      </c>
      <c r="F1" s="185"/>
      <c r="G1" s="186"/>
      <c r="M1" s="57"/>
      <c r="N1" s="183"/>
      <c r="O1" s="183"/>
      <c r="P1" s="133" t="s">
        <v>133</v>
      </c>
    </row>
    <row r="2" spans="1:18" ht="24.75" customHeight="1" thickBot="1" x14ac:dyDescent="0.2">
      <c r="B2" s="11"/>
      <c r="N2" s="57" t="s">
        <v>61</v>
      </c>
      <c r="O2" s="57" t="s">
        <v>35</v>
      </c>
      <c r="P2" s="134"/>
    </row>
    <row r="3" spans="1:18" ht="33.75" customHeight="1" x14ac:dyDescent="0.15">
      <c r="B3" s="58" t="s">
        <v>31</v>
      </c>
      <c r="C3" s="59" t="s">
        <v>28</v>
      </c>
      <c r="D3" s="60" t="s">
        <v>29</v>
      </c>
      <c r="E3" s="61" t="s">
        <v>30</v>
      </c>
      <c r="F3" s="61" t="s">
        <v>39</v>
      </c>
      <c r="G3" s="61" t="s">
        <v>40</v>
      </c>
      <c r="H3" s="76" t="s">
        <v>44</v>
      </c>
      <c r="I3" s="61" t="s">
        <v>102</v>
      </c>
      <c r="J3" s="61" t="s">
        <v>103</v>
      </c>
      <c r="K3" s="61" t="s">
        <v>104</v>
      </c>
      <c r="L3" s="61" t="s">
        <v>105</v>
      </c>
      <c r="M3" s="61" t="s">
        <v>101</v>
      </c>
      <c r="N3" s="62" t="s">
        <v>8</v>
      </c>
      <c r="O3" s="63" t="s">
        <v>59</v>
      </c>
      <c r="P3" s="133" t="s">
        <v>43</v>
      </c>
    </row>
    <row r="4" spans="1:18" ht="22.5" customHeight="1" x14ac:dyDescent="0.15">
      <c r="B4" s="64">
        <f>ROW()-3</f>
        <v>1</v>
      </c>
      <c r="C4" s="107" t="str">
        <f t="shared" ref="C4:C67" ca="1" si="0">IF(OR($P4="国保連へ申請",$P4="申請可"),IFERROR(INDIRECT("個票"&amp;$B4&amp;"！$L$4"),""),"")</f>
        <v/>
      </c>
      <c r="D4" s="107" t="str">
        <f t="shared" ref="D4:D67" ca="1" si="1">IF(OR($P4="国保連へ申請",$P4="申請可"),IFERROR(ASC(INDIRECT("個票"&amp;$B4&amp;"！$AG$4")),""),"")</f>
        <v/>
      </c>
      <c r="E4" s="107" t="str">
        <f t="shared" ref="E4:E67" ca="1" si="2">IF(OR($P4="国保連へ申請",$P4="申請可"),IFERROR(INDIRECT("個票"&amp;$B4&amp;"！$L$5"),""),"")</f>
        <v/>
      </c>
      <c r="F4" s="107" t="str">
        <f t="shared" ref="F4:F67" ca="1" si="3">IF(OR($P4="国保連へ申請",$P4="申請可"),IFERROR(INDIRECT("個票"&amp;$B4&amp;"！$S$8"),""),"")</f>
        <v/>
      </c>
      <c r="G4" s="108" t="str">
        <f t="shared" ref="G4:G67" ca="1" si="4">IF(OR($P4="国保連へ申請",$P4="申請可"),IFERROR(INDIRECT("個票"&amp;$B4&amp;"！$L$7"),""),"")</f>
        <v/>
      </c>
      <c r="H4" s="108" t="str">
        <f ca="1">IF(OR($P4="国保連へ申請",$P4="申請可"),IF(N4&gt;0,総括表!$E$8,""),"")</f>
        <v/>
      </c>
      <c r="I4" s="65" t="str">
        <f ca="1">IF(OR($P4="国保連へ申請",$P4="申請可"),IFERROR(INDIRECT("個票"&amp;$B4&amp;"！$AI$14"),""),"")</f>
        <v/>
      </c>
      <c r="J4" s="65" t="str">
        <f ca="1">IF(OR($P4="国保連へ申請",$P4="申請可"),IFERROR(INDIRECT("個票"&amp;$B4&amp;"！$AI$15"),""),"")</f>
        <v/>
      </c>
      <c r="K4" s="65" t="str">
        <f ca="1">IF(OR($P4="国保連へ申請",$P4="申請可"),IFERROR(INDIRECT("個票"&amp;$B4&amp;"！$AI$16"),""),"")</f>
        <v/>
      </c>
      <c r="L4" s="65" t="str">
        <f ca="1">IF(OR($P4="国保連へ申請",$P4="申請可"),IFERROR(INDIRECT("個票"&amp;$B4&amp;"！$AI$17"),""),"")</f>
        <v/>
      </c>
      <c r="M4" s="65" t="str">
        <f ca="1">IF(OR($P4="国保連へ申請",$P4="申請可"),IFERROR(INDIRECT("個票"&amp;$B4&amp;"！$AI$18"),""),"")</f>
        <v/>
      </c>
      <c r="N4" s="66" t="str">
        <f ca="1">IF(OR($P4="国保連へ申請",$P4="申請可"),IFERROR(INDIRECT("個票"&amp;$B4&amp;"！$AI$11"),""),"")</f>
        <v/>
      </c>
      <c r="O4" s="78"/>
      <c r="P4" s="133" t="str">
        <f ca="1">IFERROR(INDIRECT("個票"&amp;$B4&amp;"！$AP$３9"),"")</f>
        <v>NG</v>
      </c>
      <c r="R4" s="66" t="str">
        <f ca="1">IF(OR($P4="国保連へ申請",$P4="申請可"),IFERROR(INDIRECT("個票"&amp;$B4&amp;"！$BY$11"),""),"")</f>
        <v/>
      </c>
    </row>
    <row r="5" spans="1:18" ht="22.5" customHeight="1" x14ac:dyDescent="0.15">
      <c r="B5" s="64">
        <f t="shared" ref="B5:B68" si="5">ROW()-3</f>
        <v>2</v>
      </c>
      <c r="C5" s="107" t="str">
        <f t="shared" ca="1" si="0"/>
        <v/>
      </c>
      <c r="D5" s="107" t="str">
        <f t="shared" ca="1" si="1"/>
        <v/>
      </c>
      <c r="E5" s="107" t="str">
        <f t="shared" ca="1" si="2"/>
        <v/>
      </c>
      <c r="F5" s="107" t="str">
        <f t="shared" ca="1" si="3"/>
        <v/>
      </c>
      <c r="G5" s="108" t="str">
        <f t="shared" ca="1" si="4"/>
        <v/>
      </c>
      <c r="H5" s="108" t="str">
        <f ca="1">IF(OR($P5="国保連へ申請",$P5="申請可"),IF(N5&gt;0,総括表!$E$8,""),"")</f>
        <v/>
      </c>
      <c r="I5" s="65" t="str">
        <f t="shared" ref="I5:I68" ca="1" si="6">IF(OR($P5="国保連へ申請",$P5="申請可"),IFERROR(INDIRECT("個票"&amp;$B5&amp;"！$AI$14"),""),"")</f>
        <v/>
      </c>
      <c r="J5" s="65" t="str">
        <f t="shared" ref="J5:J68" ca="1" si="7">IF(OR($P5="国保連へ申請",$P5="申請可"),IFERROR(INDIRECT("個票"&amp;$B5&amp;"！$AI$15"),""),"")</f>
        <v/>
      </c>
      <c r="K5" s="65" t="str">
        <f t="shared" ref="K5:K68" ca="1" si="8">IF(OR($P5="国保連へ申請",$P5="申請可"),IFERROR(INDIRECT("個票"&amp;$B5&amp;"！$AI$16"),""),"")</f>
        <v/>
      </c>
      <c r="L5" s="65" t="str">
        <f t="shared" ref="L5:L68" ca="1" si="9">IF(OR($P5="国保連へ申請",$P5="申請可"),IFERROR(INDIRECT("個票"&amp;$B5&amp;"！$AI$17"),""),"")</f>
        <v/>
      </c>
      <c r="M5" s="65" t="str">
        <f t="shared" ref="M5:M68" ca="1" si="10">IF(OR($P5="国保連へ申請",$P5="申請可"),IFERROR(INDIRECT("個票"&amp;$B5&amp;"！$AI$18"),""),"")</f>
        <v/>
      </c>
      <c r="N5" s="66" t="str">
        <f ca="1">IF(OR($P5="国保連へ申請",$P5="申請可"),IFERROR(INDIRECT("個票"&amp;$B5&amp;"！$AI$11"),""),"")</f>
        <v/>
      </c>
      <c r="O5" s="78"/>
      <c r="P5" s="133" t="str">
        <f t="shared" ref="P5:P68" ca="1" si="11">IFERROR(INDIRECT("個票"&amp;$B5&amp;"！$AP$３9"),"")</f>
        <v>NG</v>
      </c>
      <c r="R5" s="66" t="str">
        <f t="shared" ref="R5:R68" ca="1" si="12">IF(OR($P5="国保連へ申請",$P5="申請可"),IFERROR(INDIRECT("個票"&amp;$B5&amp;"！$BY$11"),""),"")</f>
        <v/>
      </c>
    </row>
    <row r="6" spans="1:18" ht="22.5" customHeight="1" x14ac:dyDescent="0.15">
      <c r="B6" s="64">
        <f t="shared" si="5"/>
        <v>3</v>
      </c>
      <c r="C6" s="107" t="str">
        <f t="shared" ca="1" si="0"/>
        <v/>
      </c>
      <c r="D6" s="107" t="str">
        <f t="shared" ca="1" si="1"/>
        <v/>
      </c>
      <c r="E6" s="107" t="str">
        <f t="shared" ca="1" si="2"/>
        <v/>
      </c>
      <c r="F6" s="107" t="str">
        <f t="shared" ca="1" si="3"/>
        <v/>
      </c>
      <c r="G6" s="108" t="str">
        <f t="shared" ca="1" si="4"/>
        <v/>
      </c>
      <c r="H6" s="108" t="str">
        <f ca="1">IF(OR($P6="国保連へ申請",$P6="申請可"),IF(N6&gt;0,総括表!$E$8,""),"")</f>
        <v/>
      </c>
      <c r="I6" s="65" t="str">
        <f t="shared" ca="1" si="6"/>
        <v/>
      </c>
      <c r="J6" s="65" t="str">
        <f t="shared" ca="1" si="7"/>
        <v/>
      </c>
      <c r="K6" s="65" t="str">
        <f t="shared" ca="1" si="8"/>
        <v/>
      </c>
      <c r="L6" s="65" t="str">
        <f t="shared" ca="1" si="9"/>
        <v/>
      </c>
      <c r="M6" s="65" t="str">
        <f t="shared" ca="1" si="10"/>
        <v/>
      </c>
      <c r="N6" s="66" t="str">
        <f t="shared" ref="N6:N67" ca="1" si="13">IF(OR($P6="国保連へ申請",$P6="申請可"),IFERROR(INDIRECT("個票"&amp;$B6&amp;"！$AI$11"),""),"")</f>
        <v/>
      </c>
      <c r="O6" s="78"/>
      <c r="P6" s="133" t="str">
        <f t="shared" ca="1" si="11"/>
        <v>NG</v>
      </c>
      <c r="R6" s="66" t="str">
        <f t="shared" ca="1" si="12"/>
        <v/>
      </c>
    </row>
    <row r="7" spans="1:18" ht="22.5" customHeight="1" x14ac:dyDescent="0.15">
      <c r="B7" s="64">
        <f t="shared" si="5"/>
        <v>4</v>
      </c>
      <c r="C7" s="107" t="str">
        <f t="shared" ca="1" si="0"/>
        <v/>
      </c>
      <c r="D7" s="107" t="str">
        <f t="shared" ca="1" si="1"/>
        <v/>
      </c>
      <c r="E7" s="107" t="str">
        <f t="shared" ca="1" si="2"/>
        <v/>
      </c>
      <c r="F7" s="107" t="str">
        <f t="shared" ca="1" si="3"/>
        <v/>
      </c>
      <c r="G7" s="108" t="str">
        <f t="shared" ca="1" si="4"/>
        <v/>
      </c>
      <c r="H7" s="108" t="str">
        <f ca="1">IF(OR($P7="国保連へ申請",$P7="申請可"),IF(N7&gt;0,総括表!$E$8,""),"")</f>
        <v/>
      </c>
      <c r="I7" s="65" t="str">
        <f t="shared" ca="1" si="6"/>
        <v/>
      </c>
      <c r="J7" s="65" t="str">
        <f t="shared" ca="1" si="7"/>
        <v/>
      </c>
      <c r="K7" s="65" t="str">
        <f t="shared" ca="1" si="8"/>
        <v/>
      </c>
      <c r="L7" s="65" t="str">
        <f t="shared" ca="1" si="9"/>
        <v/>
      </c>
      <c r="M7" s="65" t="str">
        <f t="shared" ca="1" si="10"/>
        <v/>
      </c>
      <c r="N7" s="66" t="str">
        <f t="shared" ca="1" si="13"/>
        <v/>
      </c>
      <c r="O7" s="78"/>
      <c r="P7" s="133" t="str">
        <f t="shared" ca="1" si="11"/>
        <v/>
      </c>
      <c r="R7" s="66" t="str">
        <f t="shared" ca="1" si="12"/>
        <v/>
      </c>
    </row>
    <row r="8" spans="1:18" ht="22.5" customHeight="1" x14ac:dyDescent="0.15">
      <c r="B8" s="64">
        <f t="shared" si="5"/>
        <v>5</v>
      </c>
      <c r="C8" s="107" t="str">
        <f t="shared" ca="1" si="0"/>
        <v/>
      </c>
      <c r="D8" s="107" t="str">
        <f t="shared" ca="1" si="1"/>
        <v/>
      </c>
      <c r="E8" s="107" t="str">
        <f t="shared" ca="1" si="2"/>
        <v/>
      </c>
      <c r="F8" s="107" t="str">
        <f t="shared" ca="1" si="3"/>
        <v/>
      </c>
      <c r="G8" s="108" t="str">
        <f t="shared" ca="1" si="4"/>
        <v/>
      </c>
      <c r="H8" s="108" t="str">
        <f ca="1">IF(OR($P8="国保連へ申請",$P8="申請可"),IF(N8&gt;0,総括表!$E$8,""),"")</f>
        <v/>
      </c>
      <c r="I8" s="65" t="str">
        <f t="shared" ca="1" si="6"/>
        <v/>
      </c>
      <c r="J8" s="65" t="str">
        <f t="shared" ca="1" si="7"/>
        <v/>
      </c>
      <c r="K8" s="65" t="str">
        <f t="shared" ca="1" si="8"/>
        <v/>
      </c>
      <c r="L8" s="65" t="str">
        <f t="shared" ca="1" si="9"/>
        <v/>
      </c>
      <c r="M8" s="65" t="str">
        <f t="shared" ca="1" si="10"/>
        <v/>
      </c>
      <c r="N8" s="66" t="str">
        <f t="shared" ca="1" si="13"/>
        <v/>
      </c>
      <c r="O8" s="78"/>
      <c r="P8" s="133" t="str">
        <f t="shared" ca="1" si="11"/>
        <v/>
      </c>
      <c r="R8" s="66" t="str">
        <f t="shared" ca="1" si="12"/>
        <v/>
      </c>
    </row>
    <row r="9" spans="1:18" ht="22.5" customHeight="1" x14ac:dyDescent="0.15">
      <c r="B9" s="64">
        <f t="shared" si="5"/>
        <v>6</v>
      </c>
      <c r="C9" s="107" t="str">
        <f t="shared" ca="1" si="0"/>
        <v/>
      </c>
      <c r="D9" s="107" t="str">
        <f t="shared" ca="1" si="1"/>
        <v/>
      </c>
      <c r="E9" s="107" t="str">
        <f t="shared" ca="1" si="2"/>
        <v/>
      </c>
      <c r="F9" s="107" t="str">
        <f t="shared" ca="1" si="3"/>
        <v/>
      </c>
      <c r="G9" s="108" t="str">
        <f t="shared" ca="1" si="4"/>
        <v/>
      </c>
      <c r="H9" s="108" t="str">
        <f ca="1">IF(OR($P9="国保連へ申請",$P9="申請可"),IF(N9&gt;0,総括表!$E$8,""),"")</f>
        <v/>
      </c>
      <c r="I9" s="65" t="str">
        <f t="shared" ca="1" si="6"/>
        <v/>
      </c>
      <c r="J9" s="65" t="str">
        <f t="shared" ca="1" si="7"/>
        <v/>
      </c>
      <c r="K9" s="65" t="str">
        <f t="shared" ca="1" si="8"/>
        <v/>
      </c>
      <c r="L9" s="65" t="str">
        <f t="shared" ca="1" si="9"/>
        <v/>
      </c>
      <c r="M9" s="65" t="str">
        <f t="shared" ca="1" si="10"/>
        <v/>
      </c>
      <c r="N9" s="66" t="str">
        <f t="shared" ca="1" si="13"/>
        <v/>
      </c>
      <c r="O9" s="78"/>
      <c r="P9" s="133" t="str">
        <f t="shared" ca="1" si="11"/>
        <v/>
      </c>
      <c r="R9" s="66" t="str">
        <f t="shared" ca="1" si="12"/>
        <v/>
      </c>
    </row>
    <row r="10" spans="1:18" ht="22.5" customHeight="1" x14ac:dyDescent="0.15">
      <c r="B10" s="64">
        <f t="shared" si="5"/>
        <v>7</v>
      </c>
      <c r="C10" s="107" t="str">
        <f t="shared" ca="1" si="0"/>
        <v/>
      </c>
      <c r="D10" s="107" t="str">
        <f t="shared" ca="1" si="1"/>
        <v/>
      </c>
      <c r="E10" s="107" t="str">
        <f t="shared" ca="1" si="2"/>
        <v/>
      </c>
      <c r="F10" s="107" t="str">
        <f t="shared" ca="1" si="3"/>
        <v/>
      </c>
      <c r="G10" s="108" t="str">
        <f t="shared" ca="1" si="4"/>
        <v/>
      </c>
      <c r="H10" s="108" t="str">
        <f ca="1">IF(OR($P10="国保連へ申請",$P10="申請可"),IF(N10&gt;0,総括表!$E$8,""),"")</f>
        <v/>
      </c>
      <c r="I10" s="65" t="str">
        <f t="shared" ca="1" si="6"/>
        <v/>
      </c>
      <c r="J10" s="65" t="str">
        <f t="shared" ca="1" si="7"/>
        <v/>
      </c>
      <c r="K10" s="65" t="str">
        <f t="shared" ca="1" si="8"/>
        <v/>
      </c>
      <c r="L10" s="65" t="str">
        <f t="shared" ca="1" si="9"/>
        <v/>
      </c>
      <c r="M10" s="65" t="str">
        <f t="shared" ca="1" si="10"/>
        <v/>
      </c>
      <c r="N10" s="66" t="str">
        <f t="shared" ca="1" si="13"/>
        <v/>
      </c>
      <c r="O10" s="78"/>
      <c r="P10" s="133" t="str">
        <f t="shared" ca="1" si="11"/>
        <v/>
      </c>
      <c r="R10" s="66" t="str">
        <f t="shared" ca="1" si="12"/>
        <v/>
      </c>
    </row>
    <row r="11" spans="1:18" ht="22.5" customHeight="1" x14ac:dyDescent="0.15">
      <c r="B11" s="64">
        <f t="shared" si="5"/>
        <v>8</v>
      </c>
      <c r="C11" s="107" t="str">
        <f t="shared" ca="1" si="0"/>
        <v/>
      </c>
      <c r="D11" s="107" t="str">
        <f t="shared" ca="1" si="1"/>
        <v/>
      </c>
      <c r="E11" s="107" t="str">
        <f t="shared" ca="1" si="2"/>
        <v/>
      </c>
      <c r="F11" s="107" t="str">
        <f t="shared" ca="1" si="3"/>
        <v/>
      </c>
      <c r="G11" s="108" t="str">
        <f t="shared" ca="1" si="4"/>
        <v/>
      </c>
      <c r="H11" s="108" t="str">
        <f ca="1">IF(OR($P11="国保連へ申請",$P11="申請可"),IF(N11&gt;0,総括表!$E$8,""),"")</f>
        <v/>
      </c>
      <c r="I11" s="65" t="str">
        <f t="shared" ca="1" si="6"/>
        <v/>
      </c>
      <c r="J11" s="65" t="str">
        <f t="shared" ca="1" si="7"/>
        <v/>
      </c>
      <c r="K11" s="65" t="str">
        <f t="shared" ca="1" si="8"/>
        <v/>
      </c>
      <c r="L11" s="65" t="str">
        <f t="shared" ca="1" si="9"/>
        <v/>
      </c>
      <c r="M11" s="65" t="str">
        <f t="shared" ca="1" si="10"/>
        <v/>
      </c>
      <c r="N11" s="66" t="str">
        <f t="shared" ca="1" si="13"/>
        <v/>
      </c>
      <c r="O11" s="78"/>
      <c r="P11" s="133" t="str">
        <f t="shared" ca="1" si="11"/>
        <v/>
      </c>
      <c r="R11" s="66" t="str">
        <f t="shared" ca="1" si="12"/>
        <v/>
      </c>
    </row>
    <row r="12" spans="1:18" ht="22.5" customHeight="1" x14ac:dyDescent="0.15">
      <c r="B12" s="64">
        <f t="shared" si="5"/>
        <v>9</v>
      </c>
      <c r="C12" s="107" t="str">
        <f t="shared" ca="1" si="0"/>
        <v/>
      </c>
      <c r="D12" s="107" t="str">
        <f t="shared" ca="1" si="1"/>
        <v/>
      </c>
      <c r="E12" s="107" t="str">
        <f t="shared" ca="1" si="2"/>
        <v/>
      </c>
      <c r="F12" s="107" t="str">
        <f t="shared" ca="1" si="3"/>
        <v/>
      </c>
      <c r="G12" s="108" t="str">
        <f t="shared" ca="1" si="4"/>
        <v/>
      </c>
      <c r="H12" s="108" t="str">
        <f ca="1">IF(OR($P12="国保連へ申請",$P12="申請可"),IF(N12&gt;0,総括表!$E$8,""),"")</f>
        <v/>
      </c>
      <c r="I12" s="65" t="str">
        <f t="shared" ca="1" si="6"/>
        <v/>
      </c>
      <c r="J12" s="65" t="str">
        <f t="shared" ca="1" si="7"/>
        <v/>
      </c>
      <c r="K12" s="65" t="str">
        <f t="shared" ca="1" si="8"/>
        <v/>
      </c>
      <c r="L12" s="65" t="str">
        <f t="shared" ca="1" si="9"/>
        <v/>
      </c>
      <c r="M12" s="65" t="str">
        <f t="shared" ca="1" si="10"/>
        <v/>
      </c>
      <c r="N12" s="66" t="str">
        <f t="shared" ca="1" si="13"/>
        <v/>
      </c>
      <c r="O12" s="78"/>
      <c r="P12" s="133" t="str">
        <f t="shared" ca="1" si="11"/>
        <v/>
      </c>
      <c r="R12" s="66" t="str">
        <f t="shared" ca="1" si="12"/>
        <v/>
      </c>
    </row>
    <row r="13" spans="1:18" ht="22.5" customHeight="1" x14ac:dyDescent="0.15">
      <c r="B13" s="64">
        <f t="shared" si="5"/>
        <v>10</v>
      </c>
      <c r="C13" s="107" t="str">
        <f t="shared" ca="1" si="0"/>
        <v/>
      </c>
      <c r="D13" s="107" t="str">
        <f t="shared" ca="1" si="1"/>
        <v/>
      </c>
      <c r="E13" s="107" t="str">
        <f t="shared" ca="1" si="2"/>
        <v/>
      </c>
      <c r="F13" s="107" t="str">
        <f t="shared" ca="1" si="3"/>
        <v/>
      </c>
      <c r="G13" s="108" t="str">
        <f t="shared" ca="1" si="4"/>
        <v/>
      </c>
      <c r="H13" s="108" t="str">
        <f ca="1">IF(OR($P13="国保連へ申請",$P13="申請可"),IF(N13&gt;0,総括表!$E$8,""),"")</f>
        <v/>
      </c>
      <c r="I13" s="65" t="str">
        <f t="shared" ca="1" si="6"/>
        <v/>
      </c>
      <c r="J13" s="65" t="str">
        <f t="shared" ca="1" si="7"/>
        <v/>
      </c>
      <c r="K13" s="65" t="str">
        <f t="shared" ca="1" si="8"/>
        <v/>
      </c>
      <c r="L13" s="65" t="str">
        <f t="shared" ca="1" si="9"/>
        <v/>
      </c>
      <c r="M13" s="65" t="str">
        <f t="shared" ca="1" si="10"/>
        <v/>
      </c>
      <c r="N13" s="66" t="str">
        <f t="shared" ca="1" si="13"/>
        <v/>
      </c>
      <c r="O13" s="78"/>
      <c r="P13" s="133" t="str">
        <f t="shared" ca="1" si="11"/>
        <v/>
      </c>
      <c r="R13" s="66" t="str">
        <f t="shared" ca="1" si="12"/>
        <v/>
      </c>
    </row>
    <row r="14" spans="1:18" ht="22.5" customHeight="1" x14ac:dyDescent="0.15">
      <c r="B14" s="64">
        <f t="shared" si="5"/>
        <v>11</v>
      </c>
      <c r="C14" s="107" t="str">
        <f t="shared" ca="1" si="0"/>
        <v/>
      </c>
      <c r="D14" s="107" t="str">
        <f t="shared" ca="1" si="1"/>
        <v/>
      </c>
      <c r="E14" s="107" t="str">
        <f t="shared" ca="1" si="2"/>
        <v/>
      </c>
      <c r="F14" s="107" t="str">
        <f t="shared" ca="1" si="3"/>
        <v/>
      </c>
      <c r="G14" s="108" t="str">
        <f t="shared" ca="1" si="4"/>
        <v/>
      </c>
      <c r="H14" s="108" t="str">
        <f ca="1">IF(OR($P14="国保連へ申請",$P14="申請可"),IF(N14&gt;0,総括表!$E$8,""),"")</f>
        <v/>
      </c>
      <c r="I14" s="65" t="str">
        <f t="shared" ca="1" si="6"/>
        <v/>
      </c>
      <c r="J14" s="65" t="str">
        <f t="shared" ca="1" si="7"/>
        <v/>
      </c>
      <c r="K14" s="65" t="str">
        <f t="shared" ca="1" si="8"/>
        <v/>
      </c>
      <c r="L14" s="65" t="str">
        <f t="shared" ca="1" si="9"/>
        <v/>
      </c>
      <c r="M14" s="65" t="str">
        <f t="shared" ca="1" si="10"/>
        <v/>
      </c>
      <c r="N14" s="66" t="str">
        <f t="shared" ca="1" si="13"/>
        <v/>
      </c>
      <c r="O14" s="78"/>
      <c r="P14" s="133" t="str">
        <f t="shared" ca="1" si="11"/>
        <v/>
      </c>
      <c r="R14" s="66" t="str">
        <f t="shared" ca="1" si="12"/>
        <v/>
      </c>
    </row>
    <row r="15" spans="1:18" ht="22.5" customHeight="1" x14ac:dyDescent="0.15">
      <c r="B15" s="64">
        <f t="shared" si="5"/>
        <v>12</v>
      </c>
      <c r="C15" s="107" t="str">
        <f t="shared" ca="1" si="0"/>
        <v/>
      </c>
      <c r="D15" s="107" t="str">
        <f t="shared" ca="1" si="1"/>
        <v/>
      </c>
      <c r="E15" s="107" t="str">
        <f t="shared" ca="1" si="2"/>
        <v/>
      </c>
      <c r="F15" s="107" t="str">
        <f t="shared" ca="1" si="3"/>
        <v/>
      </c>
      <c r="G15" s="108" t="str">
        <f t="shared" ca="1" si="4"/>
        <v/>
      </c>
      <c r="H15" s="108" t="str">
        <f ca="1">IF(OR($P15="国保連へ申請",$P15="申請可"),IF(N15&gt;0,総括表!$E$8,""),"")</f>
        <v/>
      </c>
      <c r="I15" s="65" t="str">
        <f t="shared" ca="1" si="6"/>
        <v/>
      </c>
      <c r="J15" s="65" t="str">
        <f t="shared" ca="1" si="7"/>
        <v/>
      </c>
      <c r="K15" s="65" t="str">
        <f t="shared" ca="1" si="8"/>
        <v/>
      </c>
      <c r="L15" s="65" t="str">
        <f t="shared" ca="1" si="9"/>
        <v/>
      </c>
      <c r="M15" s="65" t="str">
        <f t="shared" ca="1" si="10"/>
        <v/>
      </c>
      <c r="N15" s="66" t="str">
        <f t="shared" ca="1" si="13"/>
        <v/>
      </c>
      <c r="O15" s="78"/>
      <c r="P15" s="133" t="str">
        <f t="shared" ca="1" si="11"/>
        <v/>
      </c>
      <c r="R15" s="66" t="str">
        <f t="shared" ca="1" si="12"/>
        <v/>
      </c>
    </row>
    <row r="16" spans="1:18" ht="22.5" customHeight="1" x14ac:dyDescent="0.15">
      <c r="B16" s="64">
        <f t="shared" si="5"/>
        <v>13</v>
      </c>
      <c r="C16" s="107" t="str">
        <f t="shared" ca="1" si="0"/>
        <v/>
      </c>
      <c r="D16" s="107" t="str">
        <f t="shared" ca="1" si="1"/>
        <v/>
      </c>
      <c r="E16" s="107" t="str">
        <f t="shared" ca="1" si="2"/>
        <v/>
      </c>
      <c r="F16" s="107" t="str">
        <f t="shared" ca="1" si="3"/>
        <v/>
      </c>
      <c r="G16" s="108" t="str">
        <f t="shared" ca="1" si="4"/>
        <v/>
      </c>
      <c r="H16" s="108" t="str">
        <f ca="1">IF(OR($P16="国保連へ申請",$P16="申請可"),IF(N16&gt;0,総括表!$E$8,""),"")</f>
        <v/>
      </c>
      <c r="I16" s="65" t="str">
        <f t="shared" ca="1" si="6"/>
        <v/>
      </c>
      <c r="J16" s="65" t="str">
        <f t="shared" ca="1" si="7"/>
        <v/>
      </c>
      <c r="K16" s="65" t="str">
        <f t="shared" ca="1" si="8"/>
        <v/>
      </c>
      <c r="L16" s="65" t="str">
        <f t="shared" ca="1" si="9"/>
        <v/>
      </c>
      <c r="M16" s="65" t="str">
        <f t="shared" ca="1" si="10"/>
        <v/>
      </c>
      <c r="N16" s="66" t="str">
        <f t="shared" ca="1" si="13"/>
        <v/>
      </c>
      <c r="O16" s="78"/>
      <c r="P16" s="133" t="str">
        <f t="shared" ca="1" si="11"/>
        <v/>
      </c>
      <c r="R16" s="66" t="str">
        <f t="shared" ca="1" si="12"/>
        <v/>
      </c>
    </row>
    <row r="17" spans="2:18" ht="22.5" customHeight="1" x14ac:dyDescent="0.15">
      <c r="B17" s="64">
        <f t="shared" si="5"/>
        <v>14</v>
      </c>
      <c r="C17" s="107" t="str">
        <f t="shared" ca="1" si="0"/>
        <v/>
      </c>
      <c r="D17" s="107" t="str">
        <f t="shared" ca="1" si="1"/>
        <v/>
      </c>
      <c r="E17" s="107" t="str">
        <f t="shared" ca="1" si="2"/>
        <v/>
      </c>
      <c r="F17" s="107" t="str">
        <f t="shared" ca="1" si="3"/>
        <v/>
      </c>
      <c r="G17" s="108" t="str">
        <f t="shared" ca="1" si="4"/>
        <v/>
      </c>
      <c r="H17" s="108" t="str">
        <f ca="1">IF(OR($P17="国保連へ申請",$P17="申請可"),IF(N17&gt;0,総括表!$E$8,""),"")</f>
        <v/>
      </c>
      <c r="I17" s="65" t="str">
        <f t="shared" ca="1" si="6"/>
        <v/>
      </c>
      <c r="J17" s="65" t="str">
        <f t="shared" ca="1" si="7"/>
        <v/>
      </c>
      <c r="K17" s="65" t="str">
        <f t="shared" ca="1" si="8"/>
        <v/>
      </c>
      <c r="L17" s="65" t="str">
        <f t="shared" ca="1" si="9"/>
        <v/>
      </c>
      <c r="M17" s="65" t="str">
        <f t="shared" ca="1" si="10"/>
        <v/>
      </c>
      <c r="N17" s="66" t="str">
        <f t="shared" ca="1" si="13"/>
        <v/>
      </c>
      <c r="O17" s="78"/>
      <c r="P17" s="133" t="str">
        <f t="shared" ca="1" si="11"/>
        <v/>
      </c>
      <c r="R17" s="66" t="str">
        <f t="shared" ca="1" si="12"/>
        <v/>
      </c>
    </row>
    <row r="18" spans="2:18" ht="22.5" customHeight="1" x14ac:dyDescent="0.15">
      <c r="B18" s="64">
        <f t="shared" si="5"/>
        <v>15</v>
      </c>
      <c r="C18" s="107" t="str">
        <f t="shared" ca="1" si="0"/>
        <v/>
      </c>
      <c r="D18" s="107" t="str">
        <f t="shared" ca="1" si="1"/>
        <v/>
      </c>
      <c r="E18" s="107" t="str">
        <f t="shared" ca="1" si="2"/>
        <v/>
      </c>
      <c r="F18" s="107" t="str">
        <f t="shared" ca="1" si="3"/>
        <v/>
      </c>
      <c r="G18" s="108" t="str">
        <f t="shared" ca="1" si="4"/>
        <v/>
      </c>
      <c r="H18" s="108" t="str">
        <f ca="1">IF(OR($P18="国保連へ申請",$P18="申請可"),IF(N18&gt;0,総括表!$E$8,""),"")</f>
        <v/>
      </c>
      <c r="I18" s="65" t="str">
        <f t="shared" ca="1" si="6"/>
        <v/>
      </c>
      <c r="J18" s="65" t="str">
        <f t="shared" ca="1" si="7"/>
        <v/>
      </c>
      <c r="K18" s="65" t="str">
        <f t="shared" ca="1" si="8"/>
        <v/>
      </c>
      <c r="L18" s="65" t="str">
        <f t="shared" ca="1" si="9"/>
        <v/>
      </c>
      <c r="M18" s="65" t="str">
        <f t="shared" ca="1" si="10"/>
        <v/>
      </c>
      <c r="N18" s="66" t="str">
        <f t="shared" ca="1" si="13"/>
        <v/>
      </c>
      <c r="O18" s="78"/>
      <c r="P18" s="133" t="str">
        <f t="shared" ca="1" si="11"/>
        <v/>
      </c>
      <c r="R18" s="66" t="str">
        <f t="shared" ca="1" si="12"/>
        <v/>
      </c>
    </row>
    <row r="19" spans="2:18" ht="22.5" customHeight="1" x14ac:dyDescent="0.15">
      <c r="B19" s="64">
        <f t="shared" si="5"/>
        <v>16</v>
      </c>
      <c r="C19" s="107" t="str">
        <f t="shared" ca="1" si="0"/>
        <v/>
      </c>
      <c r="D19" s="107" t="str">
        <f t="shared" ca="1" si="1"/>
        <v/>
      </c>
      <c r="E19" s="107" t="str">
        <f t="shared" ca="1" si="2"/>
        <v/>
      </c>
      <c r="F19" s="107" t="str">
        <f t="shared" ca="1" si="3"/>
        <v/>
      </c>
      <c r="G19" s="108" t="str">
        <f t="shared" ca="1" si="4"/>
        <v/>
      </c>
      <c r="H19" s="108" t="str">
        <f ca="1">IF(OR($P19="国保連へ申請",$P19="申請可"),IF(N19&gt;0,総括表!$E$8,""),"")</f>
        <v/>
      </c>
      <c r="I19" s="65" t="str">
        <f t="shared" ca="1" si="6"/>
        <v/>
      </c>
      <c r="J19" s="65" t="str">
        <f t="shared" ca="1" si="7"/>
        <v/>
      </c>
      <c r="K19" s="65" t="str">
        <f t="shared" ca="1" si="8"/>
        <v/>
      </c>
      <c r="L19" s="65" t="str">
        <f t="shared" ca="1" si="9"/>
        <v/>
      </c>
      <c r="M19" s="65" t="str">
        <f t="shared" ca="1" si="10"/>
        <v/>
      </c>
      <c r="N19" s="66" t="str">
        <f t="shared" ca="1" si="13"/>
        <v/>
      </c>
      <c r="O19" s="78"/>
      <c r="P19" s="133" t="str">
        <f t="shared" ca="1" si="11"/>
        <v/>
      </c>
      <c r="R19" s="66" t="str">
        <f t="shared" ca="1" si="12"/>
        <v/>
      </c>
    </row>
    <row r="20" spans="2:18" ht="22.5" customHeight="1" x14ac:dyDescent="0.15">
      <c r="B20" s="64">
        <f t="shared" si="5"/>
        <v>17</v>
      </c>
      <c r="C20" s="107" t="str">
        <f t="shared" ca="1" si="0"/>
        <v/>
      </c>
      <c r="D20" s="107" t="str">
        <f t="shared" ca="1" si="1"/>
        <v/>
      </c>
      <c r="E20" s="107" t="str">
        <f t="shared" ca="1" si="2"/>
        <v/>
      </c>
      <c r="F20" s="107" t="str">
        <f t="shared" ca="1" si="3"/>
        <v/>
      </c>
      <c r="G20" s="108" t="str">
        <f t="shared" ca="1" si="4"/>
        <v/>
      </c>
      <c r="H20" s="108" t="str">
        <f ca="1">IF(OR($P20="国保連へ申請",$P20="申請可"),IF(N20&gt;0,総括表!$E$8,""),"")</f>
        <v/>
      </c>
      <c r="I20" s="65" t="str">
        <f t="shared" ca="1" si="6"/>
        <v/>
      </c>
      <c r="J20" s="65" t="str">
        <f t="shared" ca="1" si="7"/>
        <v/>
      </c>
      <c r="K20" s="65" t="str">
        <f t="shared" ca="1" si="8"/>
        <v/>
      </c>
      <c r="L20" s="65" t="str">
        <f t="shared" ca="1" si="9"/>
        <v/>
      </c>
      <c r="M20" s="65" t="str">
        <f t="shared" ca="1" si="10"/>
        <v/>
      </c>
      <c r="N20" s="66" t="str">
        <f t="shared" ca="1" si="13"/>
        <v/>
      </c>
      <c r="O20" s="78"/>
      <c r="P20" s="133" t="str">
        <f t="shared" ca="1" si="11"/>
        <v/>
      </c>
      <c r="R20" s="66" t="str">
        <f t="shared" ca="1" si="12"/>
        <v/>
      </c>
    </row>
    <row r="21" spans="2:18" ht="22.5" customHeight="1" x14ac:dyDescent="0.15">
      <c r="B21" s="64">
        <f t="shared" si="5"/>
        <v>18</v>
      </c>
      <c r="C21" s="107" t="str">
        <f t="shared" ca="1" si="0"/>
        <v/>
      </c>
      <c r="D21" s="107" t="str">
        <f t="shared" ca="1" si="1"/>
        <v/>
      </c>
      <c r="E21" s="107" t="str">
        <f t="shared" ca="1" si="2"/>
        <v/>
      </c>
      <c r="F21" s="107" t="str">
        <f t="shared" ca="1" si="3"/>
        <v/>
      </c>
      <c r="G21" s="108" t="str">
        <f t="shared" ca="1" si="4"/>
        <v/>
      </c>
      <c r="H21" s="108" t="str">
        <f ca="1">IF(OR($P21="国保連へ申請",$P21="申請可"),IF(N21&gt;0,総括表!$E$8,""),"")</f>
        <v/>
      </c>
      <c r="I21" s="65" t="str">
        <f t="shared" ca="1" si="6"/>
        <v/>
      </c>
      <c r="J21" s="65" t="str">
        <f t="shared" ca="1" si="7"/>
        <v/>
      </c>
      <c r="K21" s="65" t="str">
        <f t="shared" ca="1" si="8"/>
        <v/>
      </c>
      <c r="L21" s="65" t="str">
        <f t="shared" ca="1" si="9"/>
        <v/>
      </c>
      <c r="M21" s="65" t="str">
        <f t="shared" ca="1" si="10"/>
        <v/>
      </c>
      <c r="N21" s="66" t="str">
        <f t="shared" ca="1" si="13"/>
        <v/>
      </c>
      <c r="O21" s="78"/>
      <c r="P21" s="133" t="str">
        <f t="shared" ca="1" si="11"/>
        <v/>
      </c>
      <c r="R21" s="66" t="str">
        <f t="shared" ca="1" si="12"/>
        <v/>
      </c>
    </row>
    <row r="22" spans="2:18" ht="22.5" customHeight="1" x14ac:dyDescent="0.15">
      <c r="B22" s="64">
        <f t="shared" si="5"/>
        <v>19</v>
      </c>
      <c r="C22" s="107" t="str">
        <f t="shared" ca="1" si="0"/>
        <v/>
      </c>
      <c r="D22" s="107" t="str">
        <f t="shared" ca="1" si="1"/>
        <v/>
      </c>
      <c r="E22" s="107" t="str">
        <f t="shared" ca="1" si="2"/>
        <v/>
      </c>
      <c r="F22" s="107" t="str">
        <f t="shared" ca="1" si="3"/>
        <v/>
      </c>
      <c r="G22" s="108" t="str">
        <f t="shared" ca="1" si="4"/>
        <v/>
      </c>
      <c r="H22" s="108" t="str">
        <f ca="1">IF(OR($P22="国保連へ申請",$P22="申請可"),IF(N22&gt;0,総括表!$E$8,""),"")</f>
        <v/>
      </c>
      <c r="I22" s="65" t="str">
        <f t="shared" ca="1" si="6"/>
        <v/>
      </c>
      <c r="J22" s="65" t="str">
        <f t="shared" ca="1" si="7"/>
        <v/>
      </c>
      <c r="K22" s="65" t="str">
        <f t="shared" ca="1" si="8"/>
        <v/>
      </c>
      <c r="L22" s="65" t="str">
        <f t="shared" ca="1" si="9"/>
        <v/>
      </c>
      <c r="M22" s="65" t="str">
        <f t="shared" ca="1" si="10"/>
        <v/>
      </c>
      <c r="N22" s="66" t="str">
        <f t="shared" ca="1" si="13"/>
        <v/>
      </c>
      <c r="O22" s="78"/>
      <c r="P22" s="133" t="str">
        <f t="shared" ca="1" si="11"/>
        <v/>
      </c>
      <c r="R22" s="66" t="str">
        <f t="shared" ca="1" si="12"/>
        <v/>
      </c>
    </row>
    <row r="23" spans="2:18" ht="22.5" customHeight="1" x14ac:dyDescent="0.15">
      <c r="B23" s="64">
        <f t="shared" si="5"/>
        <v>20</v>
      </c>
      <c r="C23" s="107" t="str">
        <f t="shared" ca="1" si="0"/>
        <v/>
      </c>
      <c r="D23" s="107" t="str">
        <f t="shared" ca="1" si="1"/>
        <v/>
      </c>
      <c r="E23" s="107" t="str">
        <f t="shared" ca="1" si="2"/>
        <v/>
      </c>
      <c r="F23" s="107" t="str">
        <f t="shared" ca="1" si="3"/>
        <v/>
      </c>
      <c r="G23" s="108" t="str">
        <f t="shared" ca="1" si="4"/>
        <v/>
      </c>
      <c r="H23" s="108" t="str">
        <f ca="1">IF(OR($P23="国保連へ申請",$P23="申請可"),IF(N23&gt;0,総括表!$E$8,""),"")</f>
        <v/>
      </c>
      <c r="I23" s="65" t="str">
        <f t="shared" ca="1" si="6"/>
        <v/>
      </c>
      <c r="J23" s="65" t="str">
        <f t="shared" ca="1" si="7"/>
        <v/>
      </c>
      <c r="K23" s="65" t="str">
        <f t="shared" ca="1" si="8"/>
        <v/>
      </c>
      <c r="L23" s="65" t="str">
        <f t="shared" ca="1" si="9"/>
        <v/>
      </c>
      <c r="M23" s="65" t="str">
        <f t="shared" ca="1" si="10"/>
        <v/>
      </c>
      <c r="N23" s="66" t="str">
        <f t="shared" ca="1" si="13"/>
        <v/>
      </c>
      <c r="O23" s="78"/>
      <c r="P23" s="133" t="str">
        <f t="shared" ca="1" si="11"/>
        <v/>
      </c>
      <c r="R23" s="66" t="str">
        <f t="shared" ca="1" si="12"/>
        <v/>
      </c>
    </row>
    <row r="24" spans="2:18" ht="22.5" customHeight="1" x14ac:dyDescent="0.15">
      <c r="B24" s="64">
        <f t="shared" si="5"/>
        <v>21</v>
      </c>
      <c r="C24" s="107" t="str">
        <f t="shared" ca="1" si="0"/>
        <v/>
      </c>
      <c r="D24" s="107" t="str">
        <f t="shared" ca="1" si="1"/>
        <v/>
      </c>
      <c r="E24" s="107" t="str">
        <f t="shared" ca="1" si="2"/>
        <v/>
      </c>
      <c r="F24" s="107" t="str">
        <f t="shared" ca="1" si="3"/>
        <v/>
      </c>
      <c r="G24" s="108" t="str">
        <f t="shared" ca="1" si="4"/>
        <v/>
      </c>
      <c r="H24" s="108" t="str">
        <f ca="1">IF(OR($P24="国保連へ申請",$P24="申請可"),IF(N24&gt;0,総括表!$E$8,""),"")</f>
        <v/>
      </c>
      <c r="I24" s="65" t="str">
        <f t="shared" ca="1" si="6"/>
        <v/>
      </c>
      <c r="J24" s="65" t="str">
        <f t="shared" ca="1" si="7"/>
        <v/>
      </c>
      <c r="K24" s="65" t="str">
        <f t="shared" ca="1" si="8"/>
        <v/>
      </c>
      <c r="L24" s="65" t="str">
        <f t="shared" ca="1" si="9"/>
        <v/>
      </c>
      <c r="M24" s="65" t="str">
        <f t="shared" ca="1" si="10"/>
        <v/>
      </c>
      <c r="N24" s="66" t="str">
        <f t="shared" ca="1" si="13"/>
        <v/>
      </c>
      <c r="O24" s="78"/>
      <c r="P24" s="133" t="str">
        <f t="shared" ca="1" si="11"/>
        <v/>
      </c>
      <c r="R24" s="66" t="str">
        <f t="shared" ca="1" si="12"/>
        <v/>
      </c>
    </row>
    <row r="25" spans="2:18" ht="22.5" customHeight="1" x14ac:dyDescent="0.15">
      <c r="B25" s="64">
        <f t="shared" si="5"/>
        <v>22</v>
      </c>
      <c r="C25" s="107" t="str">
        <f t="shared" ca="1" si="0"/>
        <v/>
      </c>
      <c r="D25" s="107" t="str">
        <f t="shared" ca="1" si="1"/>
        <v/>
      </c>
      <c r="E25" s="107" t="str">
        <f t="shared" ca="1" si="2"/>
        <v/>
      </c>
      <c r="F25" s="107" t="str">
        <f t="shared" ca="1" si="3"/>
        <v/>
      </c>
      <c r="G25" s="108" t="str">
        <f t="shared" ca="1" si="4"/>
        <v/>
      </c>
      <c r="H25" s="108" t="str">
        <f ca="1">IF(OR($P25="国保連へ申請",$P25="申請可"),IF(N25&gt;0,総括表!$E$8,""),"")</f>
        <v/>
      </c>
      <c r="I25" s="65" t="str">
        <f t="shared" ca="1" si="6"/>
        <v/>
      </c>
      <c r="J25" s="65" t="str">
        <f t="shared" ca="1" si="7"/>
        <v/>
      </c>
      <c r="K25" s="65" t="str">
        <f t="shared" ca="1" si="8"/>
        <v/>
      </c>
      <c r="L25" s="65" t="str">
        <f t="shared" ca="1" si="9"/>
        <v/>
      </c>
      <c r="M25" s="65" t="str">
        <f t="shared" ca="1" si="10"/>
        <v/>
      </c>
      <c r="N25" s="66" t="str">
        <f t="shared" ca="1" si="13"/>
        <v/>
      </c>
      <c r="O25" s="78"/>
      <c r="P25" s="133" t="str">
        <f t="shared" ca="1" si="11"/>
        <v/>
      </c>
      <c r="R25" s="66" t="str">
        <f t="shared" ca="1" si="12"/>
        <v/>
      </c>
    </row>
    <row r="26" spans="2:18" ht="22.5" customHeight="1" x14ac:dyDescent="0.15">
      <c r="B26" s="64">
        <f t="shared" si="5"/>
        <v>23</v>
      </c>
      <c r="C26" s="107" t="str">
        <f t="shared" ca="1" si="0"/>
        <v/>
      </c>
      <c r="D26" s="107" t="str">
        <f t="shared" ca="1" si="1"/>
        <v/>
      </c>
      <c r="E26" s="107" t="str">
        <f t="shared" ca="1" si="2"/>
        <v/>
      </c>
      <c r="F26" s="107" t="str">
        <f t="shared" ca="1" si="3"/>
        <v/>
      </c>
      <c r="G26" s="108" t="str">
        <f t="shared" ca="1" si="4"/>
        <v/>
      </c>
      <c r="H26" s="108" t="str">
        <f ca="1">IF(OR($P26="国保連へ申請",$P26="申請可"),IF(N26&gt;0,総括表!$E$8,""),"")</f>
        <v/>
      </c>
      <c r="I26" s="65" t="str">
        <f t="shared" ca="1" si="6"/>
        <v/>
      </c>
      <c r="J26" s="65" t="str">
        <f t="shared" ca="1" si="7"/>
        <v/>
      </c>
      <c r="K26" s="65" t="str">
        <f t="shared" ca="1" si="8"/>
        <v/>
      </c>
      <c r="L26" s="65" t="str">
        <f t="shared" ca="1" si="9"/>
        <v/>
      </c>
      <c r="M26" s="65" t="str">
        <f t="shared" ca="1" si="10"/>
        <v/>
      </c>
      <c r="N26" s="66" t="str">
        <f t="shared" ca="1" si="13"/>
        <v/>
      </c>
      <c r="O26" s="78"/>
      <c r="P26" s="133" t="str">
        <f t="shared" ca="1" si="11"/>
        <v/>
      </c>
      <c r="R26" s="66" t="str">
        <f t="shared" ca="1" si="12"/>
        <v/>
      </c>
    </row>
    <row r="27" spans="2:18" ht="22.5" customHeight="1" x14ac:dyDescent="0.15">
      <c r="B27" s="64">
        <f t="shared" si="5"/>
        <v>24</v>
      </c>
      <c r="C27" s="107" t="str">
        <f t="shared" ca="1" si="0"/>
        <v/>
      </c>
      <c r="D27" s="107" t="str">
        <f t="shared" ca="1" si="1"/>
        <v/>
      </c>
      <c r="E27" s="107" t="str">
        <f t="shared" ca="1" si="2"/>
        <v/>
      </c>
      <c r="F27" s="107" t="str">
        <f t="shared" ca="1" si="3"/>
        <v/>
      </c>
      <c r="G27" s="108" t="str">
        <f t="shared" ca="1" si="4"/>
        <v/>
      </c>
      <c r="H27" s="108" t="str">
        <f ca="1">IF(OR($P27="国保連へ申請",$P27="申請可"),IF(N27&gt;0,総括表!$E$8,""),"")</f>
        <v/>
      </c>
      <c r="I27" s="65" t="str">
        <f t="shared" ca="1" si="6"/>
        <v/>
      </c>
      <c r="J27" s="65" t="str">
        <f t="shared" ca="1" si="7"/>
        <v/>
      </c>
      <c r="K27" s="65" t="str">
        <f t="shared" ca="1" si="8"/>
        <v/>
      </c>
      <c r="L27" s="65" t="str">
        <f t="shared" ca="1" si="9"/>
        <v/>
      </c>
      <c r="M27" s="65" t="str">
        <f t="shared" ca="1" si="10"/>
        <v/>
      </c>
      <c r="N27" s="66" t="str">
        <f t="shared" ca="1" si="13"/>
        <v/>
      </c>
      <c r="O27" s="78"/>
      <c r="P27" s="133" t="str">
        <f t="shared" ca="1" si="11"/>
        <v/>
      </c>
      <c r="R27" s="66" t="str">
        <f t="shared" ca="1" si="12"/>
        <v/>
      </c>
    </row>
    <row r="28" spans="2:18" ht="22.5" customHeight="1" x14ac:dyDescent="0.15">
      <c r="B28" s="64">
        <f t="shared" si="5"/>
        <v>25</v>
      </c>
      <c r="C28" s="107" t="str">
        <f t="shared" ca="1" si="0"/>
        <v/>
      </c>
      <c r="D28" s="107" t="str">
        <f t="shared" ca="1" si="1"/>
        <v/>
      </c>
      <c r="E28" s="107" t="str">
        <f t="shared" ca="1" si="2"/>
        <v/>
      </c>
      <c r="F28" s="107" t="str">
        <f t="shared" ca="1" si="3"/>
        <v/>
      </c>
      <c r="G28" s="108" t="str">
        <f t="shared" ca="1" si="4"/>
        <v/>
      </c>
      <c r="H28" s="108" t="str">
        <f ca="1">IF(OR($P28="国保連へ申請",$P28="申請可"),IF(N28&gt;0,総括表!$E$8,""),"")</f>
        <v/>
      </c>
      <c r="I28" s="65" t="str">
        <f t="shared" ca="1" si="6"/>
        <v/>
      </c>
      <c r="J28" s="65" t="str">
        <f t="shared" ca="1" si="7"/>
        <v/>
      </c>
      <c r="K28" s="65" t="str">
        <f t="shared" ca="1" si="8"/>
        <v/>
      </c>
      <c r="L28" s="65" t="str">
        <f t="shared" ca="1" si="9"/>
        <v/>
      </c>
      <c r="M28" s="65" t="str">
        <f t="shared" ca="1" si="10"/>
        <v/>
      </c>
      <c r="N28" s="66" t="str">
        <f t="shared" ca="1" si="13"/>
        <v/>
      </c>
      <c r="O28" s="78"/>
      <c r="P28" s="133" t="str">
        <f t="shared" ca="1" si="11"/>
        <v/>
      </c>
      <c r="R28" s="66" t="str">
        <f t="shared" ca="1" si="12"/>
        <v/>
      </c>
    </row>
    <row r="29" spans="2:18" ht="22.5" customHeight="1" x14ac:dyDescent="0.15">
      <c r="B29" s="64">
        <f t="shared" si="5"/>
        <v>26</v>
      </c>
      <c r="C29" s="107" t="str">
        <f t="shared" ca="1" si="0"/>
        <v/>
      </c>
      <c r="D29" s="107" t="str">
        <f t="shared" ca="1" si="1"/>
        <v/>
      </c>
      <c r="E29" s="107" t="str">
        <f t="shared" ca="1" si="2"/>
        <v/>
      </c>
      <c r="F29" s="107" t="str">
        <f t="shared" ca="1" si="3"/>
        <v/>
      </c>
      <c r="G29" s="108" t="str">
        <f t="shared" ca="1" si="4"/>
        <v/>
      </c>
      <c r="H29" s="108" t="str">
        <f ca="1">IF(OR($P29="国保連へ申請",$P29="申請可"),IF(N29&gt;0,総括表!$E$8,""),"")</f>
        <v/>
      </c>
      <c r="I29" s="65" t="str">
        <f t="shared" ca="1" si="6"/>
        <v/>
      </c>
      <c r="J29" s="65" t="str">
        <f t="shared" ca="1" si="7"/>
        <v/>
      </c>
      <c r="K29" s="65" t="str">
        <f t="shared" ca="1" si="8"/>
        <v/>
      </c>
      <c r="L29" s="65" t="str">
        <f t="shared" ca="1" si="9"/>
        <v/>
      </c>
      <c r="M29" s="65" t="str">
        <f t="shared" ca="1" si="10"/>
        <v/>
      </c>
      <c r="N29" s="66" t="str">
        <f t="shared" ca="1" si="13"/>
        <v/>
      </c>
      <c r="O29" s="78"/>
      <c r="P29" s="133" t="str">
        <f t="shared" ca="1" si="11"/>
        <v/>
      </c>
      <c r="R29" s="66" t="str">
        <f t="shared" ca="1" si="12"/>
        <v/>
      </c>
    </row>
    <row r="30" spans="2:18" ht="22.5" customHeight="1" x14ac:dyDescent="0.15">
      <c r="B30" s="64">
        <f t="shared" si="5"/>
        <v>27</v>
      </c>
      <c r="C30" s="107" t="str">
        <f t="shared" ca="1" si="0"/>
        <v/>
      </c>
      <c r="D30" s="107" t="str">
        <f t="shared" ca="1" si="1"/>
        <v/>
      </c>
      <c r="E30" s="107" t="str">
        <f t="shared" ca="1" si="2"/>
        <v/>
      </c>
      <c r="F30" s="107" t="str">
        <f t="shared" ca="1" si="3"/>
        <v/>
      </c>
      <c r="G30" s="108" t="str">
        <f t="shared" ca="1" si="4"/>
        <v/>
      </c>
      <c r="H30" s="108" t="str">
        <f ca="1">IF(OR($P30="国保連へ申請",$P30="申請可"),IF(N30&gt;0,総括表!$E$8,""),"")</f>
        <v/>
      </c>
      <c r="I30" s="65" t="str">
        <f t="shared" ca="1" si="6"/>
        <v/>
      </c>
      <c r="J30" s="65" t="str">
        <f t="shared" ca="1" si="7"/>
        <v/>
      </c>
      <c r="K30" s="65" t="str">
        <f t="shared" ca="1" si="8"/>
        <v/>
      </c>
      <c r="L30" s="65" t="str">
        <f t="shared" ca="1" si="9"/>
        <v/>
      </c>
      <c r="M30" s="65" t="str">
        <f t="shared" ca="1" si="10"/>
        <v/>
      </c>
      <c r="N30" s="66" t="str">
        <f t="shared" ca="1" si="13"/>
        <v/>
      </c>
      <c r="O30" s="78"/>
      <c r="P30" s="133" t="str">
        <f t="shared" ca="1" si="11"/>
        <v/>
      </c>
      <c r="R30" s="66" t="str">
        <f t="shared" ca="1" si="12"/>
        <v/>
      </c>
    </row>
    <row r="31" spans="2:18" ht="22.5" customHeight="1" x14ac:dyDescent="0.15">
      <c r="B31" s="64">
        <f t="shared" si="5"/>
        <v>28</v>
      </c>
      <c r="C31" s="107" t="str">
        <f t="shared" ca="1" si="0"/>
        <v/>
      </c>
      <c r="D31" s="107" t="str">
        <f t="shared" ca="1" si="1"/>
        <v/>
      </c>
      <c r="E31" s="107" t="str">
        <f t="shared" ca="1" si="2"/>
        <v/>
      </c>
      <c r="F31" s="107" t="str">
        <f t="shared" ca="1" si="3"/>
        <v/>
      </c>
      <c r="G31" s="108" t="str">
        <f t="shared" ca="1" si="4"/>
        <v/>
      </c>
      <c r="H31" s="108" t="str">
        <f ca="1">IF(OR($P31="国保連へ申請",$P31="申請可"),IF(N31&gt;0,総括表!$E$8,""),"")</f>
        <v/>
      </c>
      <c r="I31" s="65" t="str">
        <f t="shared" ca="1" si="6"/>
        <v/>
      </c>
      <c r="J31" s="65" t="str">
        <f t="shared" ca="1" si="7"/>
        <v/>
      </c>
      <c r="K31" s="65" t="str">
        <f t="shared" ca="1" si="8"/>
        <v/>
      </c>
      <c r="L31" s="65" t="str">
        <f t="shared" ca="1" si="9"/>
        <v/>
      </c>
      <c r="M31" s="65" t="str">
        <f t="shared" ca="1" si="10"/>
        <v/>
      </c>
      <c r="N31" s="66" t="str">
        <f t="shared" ca="1" si="13"/>
        <v/>
      </c>
      <c r="O31" s="78"/>
      <c r="P31" s="133" t="str">
        <f t="shared" ca="1" si="11"/>
        <v/>
      </c>
      <c r="R31" s="66" t="str">
        <f t="shared" ca="1" si="12"/>
        <v/>
      </c>
    </row>
    <row r="32" spans="2:18" ht="22.5" customHeight="1" x14ac:dyDescent="0.15">
      <c r="B32" s="64">
        <f t="shared" si="5"/>
        <v>29</v>
      </c>
      <c r="C32" s="107" t="str">
        <f t="shared" ca="1" si="0"/>
        <v/>
      </c>
      <c r="D32" s="107" t="str">
        <f t="shared" ca="1" si="1"/>
        <v/>
      </c>
      <c r="E32" s="107" t="str">
        <f t="shared" ca="1" si="2"/>
        <v/>
      </c>
      <c r="F32" s="107" t="str">
        <f t="shared" ca="1" si="3"/>
        <v/>
      </c>
      <c r="G32" s="108" t="str">
        <f t="shared" ca="1" si="4"/>
        <v/>
      </c>
      <c r="H32" s="108" t="str">
        <f ca="1">IF(OR($P32="国保連へ申請",$P32="申請可"),IF(N32&gt;0,総括表!$E$8,""),"")</f>
        <v/>
      </c>
      <c r="I32" s="65" t="str">
        <f t="shared" ca="1" si="6"/>
        <v/>
      </c>
      <c r="J32" s="65" t="str">
        <f t="shared" ca="1" si="7"/>
        <v/>
      </c>
      <c r="K32" s="65" t="str">
        <f t="shared" ca="1" si="8"/>
        <v/>
      </c>
      <c r="L32" s="65" t="str">
        <f t="shared" ca="1" si="9"/>
        <v/>
      </c>
      <c r="M32" s="65" t="str">
        <f t="shared" ca="1" si="10"/>
        <v/>
      </c>
      <c r="N32" s="66" t="str">
        <f t="shared" ca="1" si="13"/>
        <v/>
      </c>
      <c r="O32" s="78"/>
      <c r="P32" s="133" t="str">
        <f t="shared" ca="1" si="11"/>
        <v/>
      </c>
      <c r="R32" s="66" t="str">
        <f t="shared" ca="1" si="12"/>
        <v/>
      </c>
    </row>
    <row r="33" spans="2:18" ht="22.5" customHeight="1" x14ac:dyDescent="0.15">
      <c r="B33" s="64">
        <f t="shared" si="5"/>
        <v>30</v>
      </c>
      <c r="C33" s="107" t="str">
        <f t="shared" ca="1" si="0"/>
        <v/>
      </c>
      <c r="D33" s="107" t="str">
        <f t="shared" ca="1" si="1"/>
        <v/>
      </c>
      <c r="E33" s="107" t="str">
        <f t="shared" ca="1" si="2"/>
        <v/>
      </c>
      <c r="F33" s="107" t="str">
        <f t="shared" ca="1" si="3"/>
        <v/>
      </c>
      <c r="G33" s="108" t="str">
        <f t="shared" ca="1" si="4"/>
        <v/>
      </c>
      <c r="H33" s="108" t="str">
        <f ca="1">IF(OR($P33="国保連へ申請",$P33="申請可"),IF(N33&gt;0,総括表!$E$8,""),"")</f>
        <v/>
      </c>
      <c r="I33" s="65" t="str">
        <f t="shared" ca="1" si="6"/>
        <v/>
      </c>
      <c r="J33" s="65" t="str">
        <f t="shared" ca="1" si="7"/>
        <v/>
      </c>
      <c r="K33" s="65" t="str">
        <f t="shared" ca="1" si="8"/>
        <v/>
      </c>
      <c r="L33" s="65" t="str">
        <f t="shared" ca="1" si="9"/>
        <v/>
      </c>
      <c r="M33" s="65" t="str">
        <f t="shared" ca="1" si="10"/>
        <v/>
      </c>
      <c r="N33" s="66" t="str">
        <f t="shared" ca="1" si="13"/>
        <v/>
      </c>
      <c r="O33" s="78"/>
      <c r="P33" s="133" t="str">
        <f t="shared" ca="1" si="11"/>
        <v/>
      </c>
      <c r="R33" s="66" t="str">
        <f t="shared" ca="1" si="12"/>
        <v/>
      </c>
    </row>
    <row r="34" spans="2:18" ht="22.5" customHeight="1" x14ac:dyDescent="0.15">
      <c r="B34" s="64">
        <f t="shared" si="5"/>
        <v>31</v>
      </c>
      <c r="C34" s="107" t="str">
        <f t="shared" ca="1" si="0"/>
        <v/>
      </c>
      <c r="D34" s="107" t="str">
        <f t="shared" ca="1" si="1"/>
        <v/>
      </c>
      <c r="E34" s="107" t="str">
        <f t="shared" ca="1" si="2"/>
        <v/>
      </c>
      <c r="F34" s="107" t="str">
        <f t="shared" ca="1" si="3"/>
        <v/>
      </c>
      <c r="G34" s="108" t="str">
        <f t="shared" ca="1" si="4"/>
        <v/>
      </c>
      <c r="H34" s="108" t="str">
        <f ca="1">IF(OR($P34="国保連へ申請",$P34="申請可"),IF(N34&gt;0,総括表!$E$8,""),"")</f>
        <v/>
      </c>
      <c r="I34" s="65" t="str">
        <f t="shared" ca="1" si="6"/>
        <v/>
      </c>
      <c r="J34" s="65" t="str">
        <f t="shared" ca="1" si="7"/>
        <v/>
      </c>
      <c r="K34" s="65" t="str">
        <f t="shared" ca="1" si="8"/>
        <v/>
      </c>
      <c r="L34" s="65" t="str">
        <f t="shared" ca="1" si="9"/>
        <v/>
      </c>
      <c r="M34" s="65" t="str">
        <f t="shared" ca="1" si="10"/>
        <v/>
      </c>
      <c r="N34" s="66" t="str">
        <f t="shared" ca="1" si="13"/>
        <v/>
      </c>
      <c r="O34" s="78"/>
      <c r="P34" s="133" t="str">
        <f t="shared" ca="1" si="11"/>
        <v/>
      </c>
      <c r="R34" s="66" t="str">
        <f t="shared" ca="1" si="12"/>
        <v/>
      </c>
    </row>
    <row r="35" spans="2:18" ht="22.5" customHeight="1" x14ac:dyDescent="0.15">
      <c r="B35" s="64">
        <f t="shared" si="5"/>
        <v>32</v>
      </c>
      <c r="C35" s="107" t="str">
        <f t="shared" ca="1" si="0"/>
        <v/>
      </c>
      <c r="D35" s="107" t="str">
        <f t="shared" ca="1" si="1"/>
        <v/>
      </c>
      <c r="E35" s="107" t="str">
        <f t="shared" ca="1" si="2"/>
        <v/>
      </c>
      <c r="F35" s="107" t="str">
        <f t="shared" ca="1" si="3"/>
        <v/>
      </c>
      <c r="G35" s="108" t="str">
        <f t="shared" ca="1" si="4"/>
        <v/>
      </c>
      <c r="H35" s="108" t="str">
        <f ca="1">IF(OR($P35="国保連へ申請",$P35="申請可"),IF(N35&gt;0,総括表!$E$8,""),"")</f>
        <v/>
      </c>
      <c r="I35" s="65" t="str">
        <f t="shared" ca="1" si="6"/>
        <v/>
      </c>
      <c r="J35" s="65" t="str">
        <f t="shared" ca="1" si="7"/>
        <v/>
      </c>
      <c r="K35" s="65" t="str">
        <f t="shared" ca="1" si="8"/>
        <v/>
      </c>
      <c r="L35" s="65" t="str">
        <f t="shared" ca="1" si="9"/>
        <v/>
      </c>
      <c r="M35" s="65" t="str">
        <f t="shared" ca="1" si="10"/>
        <v/>
      </c>
      <c r="N35" s="66" t="str">
        <f t="shared" ca="1" si="13"/>
        <v/>
      </c>
      <c r="O35" s="78"/>
      <c r="P35" s="133" t="str">
        <f t="shared" ca="1" si="11"/>
        <v/>
      </c>
      <c r="R35" s="66" t="str">
        <f t="shared" ca="1" si="12"/>
        <v/>
      </c>
    </row>
    <row r="36" spans="2:18" ht="22.5" customHeight="1" x14ac:dyDescent="0.15">
      <c r="B36" s="64">
        <f t="shared" si="5"/>
        <v>33</v>
      </c>
      <c r="C36" s="107" t="str">
        <f t="shared" ca="1" si="0"/>
        <v/>
      </c>
      <c r="D36" s="107" t="str">
        <f t="shared" ca="1" si="1"/>
        <v/>
      </c>
      <c r="E36" s="107" t="str">
        <f t="shared" ca="1" si="2"/>
        <v/>
      </c>
      <c r="F36" s="107" t="str">
        <f t="shared" ca="1" si="3"/>
        <v/>
      </c>
      <c r="G36" s="108" t="str">
        <f t="shared" ca="1" si="4"/>
        <v/>
      </c>
      <c r="H36" s="108" t="str">
        <f ca="1">IF(OR($P36="国保連へ申請",$P36="申請可"),IF(N36&gt;0,総括表!$E$8,""),"")</f>
        <v/>
      </c>
      <c r="I36" s="65" t="str">
        <f t="shared" ca="1" si="6"/>
        <v/>
      </c>
      <c r="J36" s="65" t="str">
        <f t="shared" ca="1" si="7"/>
        <v/>
      </c>
      <c r="K36" s="65" t="str">
        <f t="shared" ca="1" si="8"/>
        <v/>
      </c>
      <c r="L36" s="65" t="str">
        <f t="shared" ca="1" si="9"/>
        <v/>
      </c>
      <c r="M36" s="65" t="str">
        <f t="shared" ca="1" si="10"/>
        <v/>
      </c>
      <c r="N36" s="66" t="str">
        <f t="shared" ca="1" si="13"/>
        <v/>
      </c>
      <c r="O36" s="78"/>
      <c r="P36" s="133" t="str">
        <f t="shared" ca="1" si="11"/>
        <v/>
      </c>
      <c r="R36" s="66" t="str">
        <f t="shared" ca="1" si="12"/>
        <v/>
      </c>
    </row>
    <row r="37" spans="2:18" ht="22.5" customHeight="1" x14ac:dyDescent="0.15">
      <c r="B37" s="64">
        <f t="shared" si="5"/>
        <v>34</v>
      </c>
      <c r="C37" s="107" t="str">
        <f t="shared" ca="1" si="0"/>
        <v/>
      </c>
      <c r="D37" s="107" t="str">
        <f t="shared" ca="1" si="1"/>
        <v/>
      </c>
      <c r="E37" s="107" t="str">
        <f t="shared" ca="1" si="2"/>
        <v/>
      </c>
      <c r="F37" s="107" t="str">
        <f t="shared" ca="1" si="3"/>
        <v/>
      </c>
      <c r="G37" s="108" t="str">
        <f t="shared" ca="1" si="4"/>
        <v/>
      </c>
      <c r="H37" s="108" t="str">
        <f ca="1">IF(OR($P37="国保連へ申請",$P37="申請可"),IF(N37&gt;0,総括表!$E$8,""),"")</f>
        <v/>
      </c>
      <c r="I37" s="65" t="str">
        <f t="shared" ca="1" si="6"/>
        <v/>
      </c>
      <c r="J37" s="65" t="str">
        <f t="shared" ca="1" si="7"/>
        <v/>
      </c>
      <c r="K37" s="65" t="str">
        <f t="shared" ca="1" si="8"/>
        <v/>
      </c>
      <c r="L37" s="65" t="str">
        <f t="shared" ca="1" si="9"/>
        <v/>
      </c>
      <c r="M37" s="65" t="str">
        <f t="shared" ca="1" si="10"/>
        <v/>
      </c>
      <c r="N37" s="66" t="str">
        <f t="shared" ca="1" si="13"/>
        <v/>
      </c>
      <c r="O37" s="78"/>
      <c r="P37" s="133" t="str">
        <f t="shared" ca="1" si="11"/>
        <v/>
      </c>
      <c r="R37" s="66" t="str">
        <f t="shared" ca="1" si="12"/>
        <v/>
      </c>
    </row>
    <row r="38" spans="2:18" ht="22.5" customHeight="1" x14ac:dyDescent="0.15">
      <c r="B38" s="64">
        <f t="shared" si="5"/>
        <v>35</v>
      </c>
      <c r="C38" s="107" t="str">
        <f t="shared" ca="1" si="0"/>
        <v/>
      </c>
      <c r="D38" s="107" t="str">
        <f t="shared" ca="1" si="1"/>
        <v/>
      </c>
      <c r="E38" s="107" t="str">
        <f t="shared" ca="1" si="2"/>
        <v/>
      </c>
      <c r="F38" s="107" t="str">
        <f t="shared" ca="1" si="3"/>
        <v/>
      </c>
      <c r="G38" s="108" t="str">
        <f t="shared" ca="1" si="4"/>
        <v/>
      </c>
      <c r="H38" s="108" t="str">
        <f ca="1">IF(OR($P38="国保連へ申請",$P38="申請可"),IF(N38&gt;0,総括表!$E$8,""),"")</f>
        <v/>
      </c>
      <c r="I38" s="65" t="str">
        <f t="shared" ca="1" si="6"/>
        <v/>
      </c>
      <c r="J38" s="65" t="str">
        <f t="shared" ca="1" si="7"/>
        <v/>
      </c>
      <c r="K38" s="65" t="str">
        <f t="shared" ca="1" si="8"/>
        <v/>
      </c>
      <c r="L38" s="65" t="str">
        <f t="shared" ca="1" si="9"/>
        <v/>
      </c>
      <c r="M38" s="65" t="str">
        <f t="shared" ca="1" si="10"/>
        <v/>
      </c>
      <c r="N38" s="66" t="str">
        <f t="shared" ca="1" si="13"/>
        <v/>
      </c>
      <c r="O38" s="78"/>
      <c r="P38" s="133" t="str">
        <f t="shared" ca="1" si="11"/>
        <v/>
      </c>
      <c r="R38" s="66" t="str">
        <f t="shared" ca="1" si="12"/>
        <v/>
      </c>
    </row>
    <row r="39" spans="2:18" ht="22.5" customHeight="1" x14ac:dyDescent="0.15">
      <c r="B39" s="64">
        <f t="shared" si="5"/>
        <v>36</v>
      </c>
      <c r="C39" s="107" t="str">
        <f t="shared" ca="1" si="0"/>
        <v/>
      </c>
      <c r="D39" s="107" t="str">
        <f t="shared" ca="1" si="1"/>
        <v/>
      </c>
      <c r="E39" s="107" t="str">
        <f t="shared" ca="1" si="2"/>
        <v/>
      </c>
      <c r="F39" s="107" t="str">
        <f t="shared" ca="1" si="3"/>
        <v/>
      </c>
      <c r="G39" s="108" t="str">
        <f t="shared" ca="1" si="4"/>
        <v/>
      </c>
      <c r="H39" s="108" t="str">
        <f ca="1">IF(OR($P39="国保連へ申請",$P39="申請可"),IF(N39&gt;0,総括表!$E$8,""),"")</f>
        <v/>
      </c>
      <c r="I39" s="65" t="str">
        <f t="shared" ca="1" si="6"/>
        <v/>
      </c>
      <c r="J39" s="65" t="str">
        <f t="shared" ca="1" si="7"/>
        <v/>
      </c>
      <c r="K39" s="65" t="str">
        <f t="shared" ca="1" si="8"/>
        <v/>
      </c>
      <c r="L39" s="65" t="str">
        <f t="shared" ca="1" si="9"/>
        <v/>
      </c>
      <c r="M39" s="65" t="str">
        <f t="shared" ca="1" si="10"/>
        <v/>
      </c>
      <c r="N39" s="66" t="str">
        <f t="shared" ca="1" si="13"/>
        <v/>
      </c>
      <c r="O39" s="78"/>
      <c r="P39" s="133" t="str">
        <f t="shared" ca="1" si="11"/>
        <v/>
      </c>
      <c r="R39" s="66" t="str">
        <f t="shared" ca="1" si="12"/>
        <v/>
      </c>
    </row>
    <row r="40" spans="2:18" ht="22.5" customHeight="1" x14ac:dyDescent="0.15">
      <c r="B40" s="64">
        <f t="shared" si="5"/>
        <v>37</v>
      </c>
      <c r="C40" s="107" t="str">
        <f t="shared" ca="1" si="0"/>
        <v/>
      </c>
      <c r="D40" s="107" t="str">
        <f t="shared" ca="1" si="1"/>
        <v/>
      </c>
      <c r="E40" s="107" t="str">
        <f t="shared" ca="1" si="2"/>
        <v/>
      </c>
      <c r="F40" s="107" t="str">
        <f t="shared" ca="1" si="3"/>
        <v/>
      </c>
      <c r="G40" s="108" t="str">
        <f t="shared" ca="1" si="4"/>
        <v/>
      </c>
      <c r="H40" s="108" t="str">
        <f ca="1">IF(OR($P40="国保連へ申請",$P40="申請可"),IF(N40&gt;0,総括表!$E$8,""),"")</f>
        <v/>
      </c>
      <c r="I40" s="65" t="str">
        <f t="shared" ca="1" si="6"/>
        <v/>
      </c>
      <c r="J40" s="65" t="str">
        <f t="shared" ca="1" si="7"/>
        <v/>
      </c>
      <c r="K40" s="65" t="str">
        <f t="shared" ca="1" si="8"/>
        <v/>
      </c>
      <c r="L40" s="65" t="str">
        <f t="shared" ca="1" si="9"/>
        <v/>
      </c>
      <c r="M40" s="65" t="str">
        <f t="shared" ca="1" si="10"/>
        <v/>
      </c>
      <c r="N40" s="66" t="str">
        <f t="shared" ca="1" si="13"/>
        <v/>
      </c>
      <c r="O40" s="78"/>
      <c r="P40" s="133" t="str">
        <f t="shared" ca="1" si="11"/>
        <v/>
      </c>
      <c r="R40" s="66" t="str">
        <f t="shared" ca="1" si="12"/>
        <v/>
      </c>
    </row>
    <row r="41" spans="2:18" ht="22.5" customHeight="1" x14ac:dyDescent="0.15">
      <c r="B41" s="64">
        <f t="shared" si="5"/>
        <v>38</v>
      </c>
      <c r="C41" s="107" t="str">
        <f t="shared" ca="1" si="0"/>
        <v/>
      </c>
      <c r="D41" s="107" t="str">
        <f t="shared" ca="1" si="1"/>
        <v/>
      </c>
      <c r="E41" s="107" t="str">
        <f t="shared" ca="1" si="2"/>
        <v/>
      </c>
      <c r="F41" s="107" t="str">
        <f t="shared" ca="1" si="3"/>
        <v/>
      </c>
      <c r="G41" s="108" t="str">
        <f t="shared" ca="1" si="4"/>
        <v/>
      </c>
      <c r="H41" s="108" t="str">
        <f ca="1">IF(OR($P41="国保連へ申請",$P41="申請可"),IF(N41&gt;0,総括表!$E$8,""),"")</f>
        <v/>
      </c>
      <c r="I41" s="65" t="str">
        <f t="shared" ca="1" si="6"/>
        <v/>
      </c>
      <c r="J41" s="65" t="str">
        <f t="shared" ca="1" si="7"/>
        <v/>
      </c>
      <c r="K41" s="65" t="str">
        <f t="shared" ca="1" si="8"/>
        <v/>
      </c>
      <c r="L41" s="65" t="str">
        <f t="shared" ca="1" si="9"/>
        <v/>
      </c>
      <c r="M41" s="65" t="str">
        <f t="shared" ca="1" si="10"/>
        <v/>
      </c>
      <c r="N41" s="66" t="str">
        <f t="shared" ca="1" si="13"/>
        <v/>
      </c>
      <c r="O41" s="78"/>
      <c r="P41" s="133" t="str">
        <f t="shared" ca="1" si="11"/>
        <v/>
      </c>
      <c r="R41" s="66" t="str">
        <f t="shared" ca="1" si="12"/>
        <v/>
      </c>
    </row>
    <row r="42" spans="2:18" ht="22.5" customHeight="1" x14ac:dyDescent="0.15">
      <c r="B42" s="64">
        <f t="shared" si="5"/>
        <v>39</v>
      </c>
      <c r="C42" s="107" t="str">
        <f t="shared" ca="1" si="0"/>
        <v/>
      </c>
      <c r="D42" s="107" t="str">
        <f t="shared" ca="1" si="1"/>
        <v/>
      </c>
      <c r="E42" s="107" t="str">
        <f t="shared" ca="1" si="2"/>
        <v/>
      </c>
      <c r="F42" s="107" t="str">
        <f t="shared" ca="1" si="3"/>
        <v/>
      </c>
      <c r="G42" s="108" t="str">
        <f t="shared" ca="1" si="4"/>
        <v/>
      </c>
      <c r="H42" s="108" t="str">
        <f ca="1">IF(OR($P42="国保連へ申請",$P42="申請可"),IF(N42&gt;0,総括表!$E$8,""),"")</f>
        <v/>
      </c>
      <c r="I42" s="65" t="str">
        <f t="shared" ca="1" si="6"/>
        <v/>
      </c>
      <c r="J42" s="65" t="str">
        <f t="shared" ca="1" si="7"/>
        <v/>
      </c>
      <c r="K42" s="65" t="str">
        <f t="shared" ca="1" si="8"/>
        <v/>
      </c>
      <c r="L42" s="65" t="str">
        <f t="shared" ca="1" si="9"/>
        <v/>
      </c>
      <c r="M42" s="65" t="str">
        <f t="shared" ca="1" si="10"/>
        <v/>
      </c>
      <c r="N42" s="66" t="str">
        <f t="shared" ca="1" si="13"/>
        <v/>
      </c>
      <c r="O42" s="78"/>
      <c r="P42" s="133" t="str">
        <f t="shared" ca="1" si="11"/>
        <v/>
      </c>
      <c r="R42" s="66" t="str">
        <f t="shared" ca="1" si="12"/>
        <v/>
      </c>
    </row>
    <row r="43" spans="2:18" ht="22.5" customHeight="1" x14ac:dyDescent="0.15">
      <c r="B43" s="64">
        <f t="shared" si="5"/>
        <v>40</v>
      </c>
      <c r="C43" s="107" t="str">
        <f t="shared" ca="1" si="0"/>
        <v/>
      </c>
      <c r="D43" s="107" t="str">
        <f t="shared" ca="1" si="1"/>
        <v/>
      </c>
      <c r="E43" s="107" t="str">
        <f t="shared" ca="1" si="2"/>
        <v/>
      </c>
      <c r="F43" s="107" t="str">
        <f t="shared" ca="1" si="3"/>
        <v/>
      </c>
      <c r="G43" s="108" t="str">
        <f t="shared" ca="1" si="4"/>
        <v/>
      </c>
      <c r="H43" s="108" t="str">
        <f ca="1">IF(OR($P43="国保連へ申請",$P43="申請可"),IF(N43&gt;0,総括表!$E$8,""),"")</f>
        <v/>
      </c>
      <c r="I43" s="65" t="str">
        <f t="shared" ca="1" si="6"/>
        <v/>
      </c>
      <c r="J43" s="65" t="str">
        <f t="shared" ca="1" si="7"/>
        <v/>
      </c>
      <c r="K43" s="65" t="str">
        <f t="shared" ca="1" si="8"/>
        <v/>
      </c>
      <c r="L43" s="65" t="str">
        <f t="shared" ca="1" si="9"/>
        <v/>
      </c>
      <c r="M43" s="65" t="str">
        <f t="shared" ca="1" si="10"/>
        <v/>
      </c>
      <c r="N43" s="66" t="str">
        <f t="shared" ca="1" si="13"/>
        <v/>
      </c>
      <c r="O43" s="78"/>
      <c r="P43" s="133" t="str">
        <f t="shared" ca="1" si="11"/>
        <v/>
      </c>
      <c r="R43" s="66" t="str">
        <f t="shared" ca="1" si="12"/>
        <v/>
      </c>
    </row>
    <row r="44" spans="2:18" ht="22.5" customHeight="1" x14ac:dyDescent="0.15">
      <c r="B44" s="64">
        <f t="shared" si="5"/>
        <v>41</v>
      </c>
      <c r="C44" s="107" t="str">
        <f t="shared" ca="1" si="0"/>
        <v/>
      </c>
      <c r="D44" s="107" t="str">
        <f t="shared" ca="1" si="1"/>
        <v/>
      </c>
      <c r="E44" s="107" t="str">
        <f t="shared" ca="1" si="2"/>
        <v/>
      </c>
      <c r="F44" s="107" t="str">
        <f t="shared" ca="1" si="3"/>
        <v/>
      </c>
      <c r="G44" s="108" t="str">
        <f t="shared" ca="1" si="4"/>
        <v/>
      </c>
      <c r="H44" s="108" t="str">
        <f ca="1">IF(OR($P44="国保連へ申請",$P44="申請可"),IF(N44&gt;0,総括表!$E$8,""),"")</f>
        <v/>
      </c>
      <c r="I44" s="65" t="str">
        <f t="shared" ca="1" si="6"/>
        <v/>
      </c>
      <c r="J44" s="65" t="str">
        <f t="shared" ca="1" si="7"/>
        <v/>
      </c>
      <c r="K44" s="65" t="str">
        <f t="shared" ca="1" si="8"/>
        <v/>
      </c>
      <c r="L44" s="65" t="str">
        <f t="shared" ca="1" si="9"/>
        <v/>
      </c>
      <c r="M44" s="65" t="str">
        <f t="shared" ca="1" si="10"/>
        <v/>
      </c>
      <c r="N44" s="66" t="str">
        <f t="shared" ca="1" si="13"/>
        <v/>
      </c>
      <c r="O44" s="78"/>
      <c r="P44" s="133" t="str">
        <f t="shared" ca="1" si="11"/>
        <v/>
      </c>
      <c r="R44" s="66" t="str">
        <f t="shared" ca="1" si="12"/>
        <v/>
      </c>
    </row>
    <row r="45" spans="2:18" ht="22.5" customHeight="1" x14ac:dyDescent="0.15">
      <c r="B45" s="64">
        <f t="shared" si="5"/>
        <v>42</v>
      </c>
      <c r="C45" s="107" t="str">
        <f t="shared" ca="1" si="0"/>
        <v/>
      </c>
      <c r="D45" s="107" t="str">
        <f t="shared" ca="1" si="1"/>
        <v/>
      </c>
      <c r="E45" s="107" t="str">
        <f t="shared" ca="1" si="2"/>
        <v/>
      </c>
      <c r="F45" s="107" t="str">
        <f t="shared" ca="1" si="3"/>
        <v/>
      </c>
      <c r="G45" s="108" t="str">
        <f t="shared" ca="1" si="4"/>
        <v/>
      </c>
      <c r="H45" s="108" t="str">
        <f ca="1">IF(OR($P45="国保連へ申請",$P45="申請可"),IF(N45&gt;0,総括表!$E$8,""),"")</f>
        <v/>
      </c>
      <c r="I45" s="65" t="str">
        <f t="shared" ca="1" si="6"/>
        <v/>
      </c>
      <c r="J45" s="65" t="str">
        <f t="shared" ca="1" si="7"/>
        <v/>
      </c>
      <c r="K45" s="65" t="str">
        <f t="shared" ca="1" si="8"/>
        <v/>
      </c>
      <c r="L45" s="65" t="str">
        <f t="shared" ca="1" si="9"/>
        <v/>
      </c>
      <c r="M45" s="65" t="str">
        <f t="shared" ca="1" si="10"/>
        <v/>
      </c>
      <c r="N45" s="66" t="str">
        <f t="shared" ca="1" si="13"/>
        <v/>
      </c>
      <c r="O45" s="78"/>
      <c r="P45" s="133" t="str">
        <f t="shared" ca="1" si="11"/>
        <v/>
      </c>
      <c r="R45" s="66" t="str">
        <f t="shared" ca="1" si="12"/>
        <v/>
      </c>
    </row>
    <row r="46" spans="2:18" ht="22.5" customHeight="1" x14ac:dyDescent="0.15">
      <c r="B46" s="64">
        <f t="shared" si="5"/>
        <v>43</v>
      </c>
      <c r="C46" s="107" t="str">
        <f t="shared" ca="1" si="0"/>
        <v/>
      </c>
      <c r="D46" s="107" t="str">
        <f t="shared" ca="1" si="1"/>
        <v/>
      </c>
      <c r="E46" s="107" t="str">
        <f t="shared" ca="1" si="2"/>
        <v/>
      </c>
      <c r="F46" s="107" t="str">
        <f t="shared" ca="1" si="3"/>
        <v/>
      </c>
      <c r="G46" s="108" t="str">
        <f t="shared" ca="1" si="4"/>
        <v/>
      </c>
      <c r="H46" s="108" t="str">
        <f ca="1">IF(OR($P46="国保連へ申請",$P46="申請可"),IF(N46&gt;0,総括表!$E$8,""),"")</f>
        <v/>
      </c>
      <c r="I46" s="65" t="str">
        <f t="shared" ca="1" si="6"/>
        <v/>
      </c>
      <c r="J46" s="65" t="str">
        <f t="shared" ca="1" si="7"/>
        <v/>
      </c>
      <c r="K46" s="65" t="str">
        <f t="shared" ca="1" si="8"/>
        <v/>
      </c>
      <c r="L46" s="65" t="str">
        <f t="shared" ca="1" si="9"/>
        <v/>
      </c>
      <c r="M46" s="65" t="str">
        <f t="shared" ca="1" si="10"/>
        <v/>
      </c>
      <c r="N46" s="66" t="str">
        <f t="shared" ca="1" si="13"/>
        <v/>
      </c>
      <c r="O46" s="78"/>
      <c r="P46" s="133" t="str">
        <f t="shared" ca="1" si="11"/>
        <v/>
      </c>
      <c r="R46" s="66" t="str">
        <f t="shared" ca="1" si="12"/>
        <v/>
      </c>
    </row>
    <row r="47" spans="2:18" ht="22.5" customHeight="1" x14ac:dyDescent="0.15">
      <c r="B47" s="64">
        <f t="shared" si="5"/>
        <v>44</v>
      </c>
      <c r="C47" s="107" t="str">
        <f t="shared" ca="1" si="0"/>
        <v/>
      </c>
      <c r="D47" s="107" t="str">
        <f t="shared" ca="1" si="1"/>
        <v/>
      </c>
      <c r="E47" s="107" t="str">
        <f t="shared" ca="1" si="2"/>
        <v/>
      </c>
      <c r="F47" s="107" t="str">
        <f t="shared" ca="1" si="3"/>
        <v/>
      </c>
      <c r="G47" s="108" t="str">
        <f t="shared" ca="1" si="4"/>
        <v/>
      </c>
      <c r="H47" s="108" t="str">
        <f ca="1">IF(OR($P47="国保連へ申請",$P47="申請可"),IF(N47&gt;0,総括表!$E$8,""),"")</f>
        <v/>
      </c>
      <c r="I47" s="65" t="str">
        <f t="shared" ca="1" si="6"/>
        <v/>
      </c>
      <c r="J47" s="65" t="str">
        <f t="shared" ca="1" si="7"/>
        <v/>
      </c>
      <c r="K47" s="65" t="str">
        <f t="shared" ca="1" si="8"/>
        <v/>
      </c>
      <c r="L47" s="65" t="str">
        <f t="shared" ca="1" si="9"/>
        <v/>
      </c>
      <c r="M47" s="65" t="str">
        <f t="shared" ca="1" si="10"/>
        <v/>
      </c>
      <c r="N47" s="66" t="str">
        <f t="shared" ca="1" si="13"/>
        <v/>
      </c>
      <c r="O47" s="78"/>
      <c r="P47" s="133" t="str">
        <f t="shared" ca="1" si="11"/>
        <v/>
      </c>
      <c r="R47" s="66" t="str">
        <f t="shared" ca="1" si="12"/>
        <v/>
      </c>
    </row>
    <row r="48" spans="2:18" ht="22.5" customHeight="1" x14ac:dyDescent="0.15">
      <c r="B48" s="64">
        <f t="shared" si="5"/>
        <v>45</v>
      </c>
      <c r="C48" s="107" t="str">
        <f t="shared" ca="1" si="0"/>
        <v/>
      </c>
      <c r="D48" s="107" t="str">
        <f t="shared" ca="1" si="1"/>
        <v/>
      </c>
      <c r="E48" s="107" t="str">
        <f t="shared" ca="1" si="2"/>
        <v/>
      </c>
      <c r="F48" s="107" t="str">
        <f t="shared" ca="1" si="3"/>
        <v/>
      </c>
      <c r="G48" s="108" t="str">
        <f t="shared" ca="1" si="4"/>
        <v/>
      </c>
      <c r="H48" s="108" t="str">
        <f ca="1">IF(OR($P48="国保連へ申請",$P48="申請可"),IF(N48&gt;0,総括表!$E$8,""),"")</f>
        <v/>
      </c>
      <c r="I48" s="65" t="str">
        <f t="shared" ca="1" si="6"/>
        <v/>
      </c>
      <c r="J48" s="65" t="str">
        <f t="shared" ca="1" si="7"/>
        <v/>
      </c>
      <c r="K48" s="65" t="str">
        <f t="shared" ca="1" si="8"/>
        <v/>
      </c>
      <c r="L48" s="65" t="str">
        <f t="shared" ca="1" si="9"/>
        <v/>
      </c>
      <c r="M48" s="65" t="str">
        <f t="shared" ca="1" si="10"/>
        <v/>
      </c>
      <c r="N48" s="66" t="str">
        <f t="shared" ca="1" si="13"/>
        <v/>
      </c>
      <c r="O48" s="78"/>
      <c r="P48" s="133" t="str">
        <f t="shared" ca="1" si="11"/>
        <v/>
      </c>
      <c r="R48" s="66" t="str">
        <f t="shared" ca="1" si="12"/>
        <v/>
      </c>
    </row>
    <row r="49" spans="2:18" ht="22.5" customHeight="1" x14ac:dyDescent="0.15">
      <c r="B49" s="64">
        <f t="shared" si="5"/>
        <v>46</v>
      </c>
      <c r="C49" s="107" t="str">
        <f t="shared" ca="1" si="0"/>
        <v/>
      </c>
      <c r="D49" s="107" t="str">
        <f t="shared" ca="1" si="1"/>
        <v/>
      </c>
      <c r="E49" s="107" t="str">
        <f t="shared" ca="1" si="2"/>
        <v/>
      </c>
      <c r="F49" s="107" t="str">
        <f t="shared" ca="1" si="3"/>
        <v/>
      </c>
      <c r="G49" s="108" t="str">
        <f t="shared" ca="1" si="4"/>
        <v/>
      </c>
      <c r="H49" s="108" t="str">
        <f ca="1">IF(OR($P49="国保連へ申請",$P49="申請可"),IF(N49&gt;0,総括表!$E$8,""),"")</f>
        <v/>
      </c>
      <c r="I49" s="65" t="str">
        <f t="shared" ca="1" si="6"/>
        <v/>
      </c>
      <c r="J49" s="65" t="str">
        <f t="shared" ca="1" si="7"/>
        <v/>
      </c>
      <c r="K49" s="65" t="str">
        <f t="shared" ca="1" si="8"/>
        <v/>
      </c>
      <c r="L49" s="65" t="str">
        <f t="shared" ca="1" si="9"/>
        <v/>
      </c>
      <c r="M49" s="65" t="str">
        <f t="shared" ca="1" si="10"/>
        <v/>
      </c>
      <c r="N49" s="66" t="str">
        <f t="shared" ca="1" si="13"/>
        <v/>
      </c>
      <c r="O49" s="78"/>
      <c r="P49" s="133" t="str">
        <f t="shared" ca="1" si="11"/>
        <v/>
      </c>
      <c r="R49" s="66" t="str">
        <f t="shared" ca="1" si="12"/>
        <v/>
      </c>
    </row>
    <row r="50" spans="2:18" ht="22.5" customHeight="1" x14ac:dyDescent="0.15">
      <c r="B50" s="64">
        <f t="shared" si="5"/>
        <v>47</v>
      </c>
      <c r="C50" s="107" t="str">
        <f t="shared" ca="1" si="0"/>
        <v/>
      </c>
      <c r="D50" s="107" t="str">
        <f t="shared" ca="1" si="1"/>
        <v/>
      </c>
      <c r="E50" s="107" t="str">
        <f t="shared" ca="1" si="2"/>
        <v/>
      </c>
      <c r="F50" s="107" t="str">
        <f t="shared" ca="1" si="3"/>
        <v/>
      </c>
      <c r="G50" s="108" t="str">
        <f t="shared" ca="1" si="4"/>
        <v/>
      </c>
      <c r="H50" s="108" t="str">
        <f ca="1">IF(OR($P50="国保連へ申請",$P50="申請可"),IF(N50&gt;0,総括表!$E$8,""),"")</f>
        <v/>
      </c>
      <c r="I50" s="65" t="str">
        <f t="shared" ca="1" si="6"/>
        <v/>
      </c>
      <c r="J50" s="65" t="str">
        <f t="shared" ca="1" si="7"/>
        <v/>
      </c>
      <c r="K50" s="65" t="str">
        <f t="shared" ca="1" si="8"/>
        <v/>
      </c>
      <c r="L50" s="65" t="str">
        <f t="shared" ca="1" si="9"/>
        <v/>
      </c>
      <c r="M50" s="65" t="str">
        <f t="shared" ca="1" si="10"/>
        <v/>
      </c>
      <c r="N50" s="66" t="str">
        <f t="shared" ca="1" si="13"/>
        <v/>
      </c>
      <c r="O50" s="78"/>
      <c r="P50" s="133" t="str">
        <f t="shared" ca="1" si="11"/>
        <v/>
      </c>
      <c r="R50" s="66" t="str">
        <f t="shared" ca="1" si="12"/>
        <v/>
      </c>
    </row>
    <row r="51" spans="2:18" ht="22.5" customHeight="1" x14ac:dyDescent="0.15">
      <c r="B51" s="64">
        <f t="shared" si="5"/>
        <v>48</v>
      </c>
      <c r="C51" s="107" t="str">
        <f t="shared" ca="1" si="0"/>
        <v/>
      </c>
      <c r="D51" s="107" t="str">
        <f t="shared" ca="1" si="1"/>
        <v/>
      </c>
      <c r="E51" s="107" t="str">
        <f t="shared" ca="1" si="2"/>
        <v/>
      </c>
      <c r="F51" s="107" t="str">
        <f t="shared" ca="1" si="3"/>
        <v/>
      </c>
      <c r="G51" s="108" t="str">
        <f t="shared" ca="1" si="4"/>
        <v/>
      </c>
      <c r="H51" s="108" t="str">
        <f ca="1">IF(OR($P51="国保連へ申請",$P51="申請可"),IF(N51&gt;0,総括表!$E$8,""),"")</f>
        <v/>
      </c>
      <c r="I51" s="65" t="str">
        <f t="shared" ca="1" si="6"/>
        <v/>
      </c>
      <c r="J51" s="65" t="str">
        <f t="shared" ca="1" si="7"/>
        <v/>
      </c>
      <c r="K51" s="65" t="str">
        <f t="shared" ca="1" si="8"/>
        <v/>
      </c>
      <c r="L51" s="65" t="str">
        <f t="shared" ca="1" si="9"/>
        <v/>
      </c>
      <c r="M51" s="65" t="str">
        <f t="shared" ca="1" si="10"/>
        <v/>
      </c>
      <c r="N51" s="66" t="str">
        <f t="shared" ca="1" si="13"/>
        <v/>
      </c>
      <c r="O51" s="78"/>
      <c r="P51" s="133" t="str">
        <f t="shared" ca="1" si="11"/>
        <v/>
      </c>
      <c r="R51" s="66" t="str">
        <f t="shared" ca="1" si="12"/>
        <v/>
      </c>
    </row>
    <row r="52" spans="2:18" ht="22.5" customHeight="1" x14ac:dyDescent="0.15">
      <c r="B52" s="64">
        <f t="shared" si="5"/>
        <v>49</v>
      </c>
      <c r="C52" s="107" t="str">
        <f t="shared" ca="1" si="0"/>
        <v/>
      </c>
      <c r="D52" s="107" t="str">
        <f t="shared" ca="1" si="1"/>
        <v/>
      </c>
      <c r="E52" s="107" t="str">
        <f t="shared" ca="1" si="2"/>
        <v/>
      </c>
      <c r="F52" s="107" t="str">
        <f t="shared" ca="1" si="3"/>
        <v/>
      </c>
      <c r="G52" s="108" t="str">
        <f t="shared" ca="1" si="4"/>
        <v/>
      </c>
      <c r="H52" s="108" t="str">
        <f ca="1">IF(OR($P52="国保連へ申請",$P52="申請可"),IF(N52&gt;0,総括表!$E$8,""),"")</f>
        <v/>
      </c>
      <c r="I52" s="65" t="str">
        <f t="shared" ca="1" si="6"/>
        <v/>
      </c>
      <c r="J52" s="65" t="str">
        <f t="shared" ca="1" si="7"/>
        <v/>
      </c>
      <c r="K52" s="65" t="str">
        <f t="shared" ca="1" si="8"/>
        <v/>
      </c>
      <c r="L52" s="65" t="str">
        <f t="shared" ca="1" si="9"/>
        <v/>
      </c>
      <c r="M52" s="65" t="str">
        <f t="shared" ca="1" si="10"/>
        <v/>
      </c>
      <c r="N52" s="66" t="str">
        <f t="shared" ca="1" si="13"/>
        <v/>
      </c>
      <c r="O52" s="78"/>
      <c r="P52" s="133" t="str">
        <f t="shared" ca="1" si="11"/>
        <v/>
      </c>
      <c r="R52" s="66" t="str">
        <f t="shared" ca="1" si="12"/>
        <v/>
      </c>
    </row>
    <row r="53" spans="2:18" ht="22.5" customHeight="1" x14ac:dyDescent="0.15">
      <c r="B53" s="64">
        <f t="shared" si="5"/>
        <v>50</v>
      </c>
      <c r="C53" s="107" t="str">
        <f t="shared" ca="1" si="0"/>
        <v/>
      </c>
      <c r="D53" s="107" t="str">
        <f t="shared" ca="1" si="1"/>
        <v/>
      </c>
      <c r="E53" s="107" t="str">
        <f t="shared" ca="1" si="2"/>
        <v/>
      </c>
      <c r="F53" s="107" t="str">
        <f t="shared" ca="1" si="3"/>
        <v/>
      </c>
      <c r="G53" s="108" t="str">
        <f t="shared" ca="1" si="4"/>
        <v/>
      </c>
      <c r="H53" s="108" t="str">
        <f ca="1">IF(OR($P53="国保連へ申請",$P53="申請可"),IF(N53&gt;0,総括表!$E$8,""),"")</f>
        <v/>
      </c>
      <c r="I53" s="65" t="str">
        <f t="shared" ca="1" si="6"/>
        <v/>
      </c>
      <c r="J53" s="65" t="str">
        <f t="shared" ca="1" si="7"/>
        <v/>
      </c>
      <c r="K53" s="65" t="str">
        <f t="shared" ca="1" si="8"/>
        <v/>
      </c>
      <c r="L53" s="65" t="str">
        <f t="shared" ca="1" si="9"/>
        <v/>
      </c>
      <c r="M53" s="65" t="str">
        <f t="shared" ca="1" si="10"/>
        <v/>
      </c>
      <c r="N53" s="66" t="str">
        <f t="shared" ca="1" si="13"/>
        <v/>
      </c>
      <c r="O53" s="78"/>
      <c r="P53" s="133" t="str">
        <f t="shared" ca="1" si="11"/>
        <v/>
      </c>
      <c r="R53" s="66" t="str">
        <f t="shared" ca="1" si="12"/>
        <v/>
      </c>
    </row>
    <row r="54" spans="2:18" ht="22.5" customHeight="1" x14ac:dyDescent="0.15">
      <c r="B54" s="64">
        <f t="shared" si="5"/>
        <v>51</v>
      </c>
      <c r="C54" s="107" t="str">
        <f t="shared" ca="1" si="0"/>
        <v/>
      </c>
      <c r="D54" s="107" t="str">
        <f t="shared" ca="1" si="1"/>
        <v/>
      </c>
      <c r="E54" s="107" t="str">
        <f t="shared" ca="1" si="2"/>
        <v/>
      </c>
      <c r="F54" s="107" t="str">
        <f t="shared" ca="1" si="3"/>
        <v/>
      </c>
      <c r="G54" s="108" t="str">
        <f t="shared" ca="1" si="4"/>
        <v/>
      </c>
      <c r="H54" s="108" t="str">
        <f ca="1">IF(OR($P54="国保連へ申請",$P54="申請可"),IF(N54&gt;0,総括表!$E$8,""),"")</f>
        <v/>
      </c>
      <c r="I54" s="65" t="str">
        <f t="shared" ca="1" si="6"/>
        <v/>
      </c>
      <c r="J54" s="65" t="str">
        <f t="shared" ca="1" si="7"/>
        <v/>
      </c>
      <c r="K54" s="65" t="str">
        <f t="shared" ca="1" si="8"/>
        <v/>
      </c>
      <c r="L54" s="65" t="str">
        <f t="shared" ca="1" si="9"/>
        <v/>
      </c>
      <c r="M54" s="65" t="str">
        <f t="shared" ca="1" si="10"/>
        <v/>
      </c>
      <c r="N54" s="66" t="str">
        <f t="shared" ca="1" si="13"/>
        <v/>
      </c>
      <c r="O54" s="78"/>
      <c r="P54" s="133" t="str">
        <f t="shared" ca="1" si="11"/>
        <v/>
      </c>
      <c r="R54" s="66" t="str">
        <f t="shared" ca="1" si="12"/>
        <v/>
      </c>
    </row>
    <row r="55" spans="2:18" ht="22.5" customHeight="1" x14ac:dyDescent="0.15">
      <c r="B55" s="64">
        <f t="shared" si="5"/>
        <v>52</v>
      </c>
      <c r="C55" s="107" t="str">
        <f t="shared" ca="1" si="0"/>
        <v/>
      </c>
      <c r="D55" s="107" t="str">
        <f t="shared" ca="1" si="1"/>
        <v/>
      </c>
      <c r="E55" s="107" t="str">
        <f t="shared" ca="1" si="2"/>
        <v/>
      </c>
      <c r="F55" s="107" t="str">
        <f t="shared" ca="1" si="3"/>
        <v/>
      </c>
      <c r="G55" s="108" t="str">
        <f t="shared" ca="1" si="4"/>
        <v/>
      </c>
      <c r="H55" s="108" t="str">
        <f ca="1">IF(OR($P55="国保連へ申請",$P55="申請可"),IF(N55&gt;0,総括表!$E$8,""),"")</f>
        <v/>
      </c>
      <c r="I55" s="65" t="str">
        <f t="shared" ca="1" si="6"/>
        <v/>
      </c>
      <c r="J55" s="65" t="str">
        <f t="shared" ca="1" si="7"/>
        <v/>
      </c>
      <c r="K55" s="65" t="str">
        <f t="shared" ca="1" si="8"/>
        <v/>
      </c>
      <c r="L55" s="65" t="str">
        <f t="shared" ca="1" si="9"/>
        <v/>
      </c>
      <c r="M55" s="65" t="str">
        <f t="shared" ca="1" si="10"/>
        <v/>
      </c>
      <c r="N55" s="66" t="str">
        <f t="shared" ca="1" si="13"/>
        <v/>
      </c>
      <c r="O55" s="78"/>
      <c r="P55" s="133" t="str">
        <f t="shared" ca="1" si="11"/>
        <v/>
      </c>
      <c r="R55" s="66" t="str">
        <f t="shared" ca="1" si="12"/>
        <v/>
      </c>
    </row>
    <row r="56" spans="2:18" ht="22.5" customHeight="1" x14ac:dyDescent="0.15">
      <c r="B56" s="64">
        <f t="shared" si="5"/>
        <v>53</v>
      </c>
      <c r="C56" s="107" t="str">
        <f t="shared" ca="1" si="0"/>
        <v/>
      </c>
      <c r="D56" s="107" t="str">
        <f t="shared" ca="1" si="1"/>
        <v/>
      </c>
      <c r="E56" s="107" t="str">
        <f t="shared" ca="1" si="2"/>
        <v/>
      </c>
      <c r="F56" s="107" t="str">
        <f t="shared" ca="1" si="3"/>
        <v/>
      </c>
      <c r="G56" s="108" t="str">
        <f t="shared" ca="1" si="4"/>
        <v/>
      </c>
      <c r="H56" s="108" t="str">
        <f ca="1">IF(OR($P56="国保連へ申請",$P56="申請可"),IF(N56&gt;0,総括表!$E$8,""),"")</f>
        <v/>
      </c>
      <c r="I56" s="65" t="str">
        <f t="shared" ca="1" si="6"/>
        <v/>
      </c>
      <c r="J56" s="65" t="str">
        <f t="shared" ca="1" si="7"/>
        <v/>
      </c>
      <c r="K56" s="65" t="str">
        <f t="shared" ca="1" si="8"/>
        <v/>
      </c>
      <c r="L56" s="65" t="str">
        <f t="shared" ca="1" si="9"/>
        <v/>
      </c>
      <c r="M56" s="65" t="str">
        <f t="shared" ca="1" si="10"/>
        <v/>
      </c>
      <c r="N56" s="66" t="str">
        <f t="shared" ca="1" si="13"/>
        <v/>
      </c>
      <c r="O56" s="78"/>
      <c r="P56" s="133" t="str">
        <f t="shared" ca="1" si="11"/>
        <v/>
      </c>
      <c r="R56" s="66" t="str">
        <f t="shared" ca="1" si="12"/>
        <v/>
      </c>
    </row>
    <row r="57" spans="2:18" ht="22.5" customHeight="1" x14ac:dyDescent="0.15">
      <c r="B57" s="64">
        <f t="shared" si="5"/>
        <v>54</v>
      </c>
      <c r="C57" s="107" t="str">
        <f t="shared" ca="1" si="0"/>
        <v/>
      </c>
      <c r="D57" s="107" t="str">
        <f t="shared" ca="1" si="1"/>
        <v/>
      </c>
      <c r="E57" s="107" t="str">
        <f t="shared" ca="1" si="2"/>
        <v/>
      </c>
      <c r="F57" s="107" t="str">
        <f t="shared" ca="1" si="3"/>
        <v/>
      </c>
      <c r="G57" s="108" t="str">
        <f t="shared" ca="1" si="4"/>
        <v/>
      </c>
      <c r="H57" s="108" t="str">
        <f ca="1">IF(OR($P57="国保連へ申請",$P57="申請可"),IF(N57&gt;0,総括表!$E$8,""),"")</f>
        <v/>
      </c>
      <c r="I57" s="65" t="str">
        <f t="shared" ca="1" si="6"/>
        <v/>
      </c>
      <c r="J57" s="65" t="str">
        <f t="shared" ca="1" si="7"/>
        <v/>
      </c>
      <c r="K57" s="65" t="str">
        <f t="shared" ca="1" si="8"/>
        <v/>
      </c>
      <c r="L57" s="65" t="str">
        <f t="shared" ca="1" si="9"/>
        <v/>
      </c>
      <c r="M57" s="65" t="str">
        <f t="shared" ca="1" si="10"/>
        <v/>
      </c>
      <c r="N57" s="66" t="str">
        <f t="shared" ca="1" si="13"/>
        <v/>
      </c>
      <c r="O57" s="78"/>
      <c r="P57" s="133" t="str">
        <f t="shared" ca="1" si="11"/>
        <v/>
      </c>
      <c r="R57" s="66" t="str">
        <f t="shared" ca="1" si="12"/>
        <v/>
      </c>
    </row>
    <row r="58" spans="2:18" ht="22.5" customHeight="1" x14ac:dyDescent="0.15">
      <c r="B58" s="64">
        <f t="shared" si="5"/>
        <v>55</v>
      </c>
      <c r="C58" s="107" t="str">
        <f t="shared" ca="1" si="0"/>
        <v/>
      </c>
      <c r="D58" s="107" t="str">
        <f t="shared" ca="1" si="1"/>
        <v/>
      </c>
      <c r="E58" s="107" t="str">
        <f t="shared" ca="1" si="2"/>
        <v/>
      </c>
      <c r="F58" s="107" t="str">
        <f t="shared" ca="1" si="3"/>
        <v/>
      </c>
      <c r="G58" s="108" t="str">
        <f t="shared" ca="1" si="4"/>
        <v/>
      </c>
      <c r="H58" s="108" t="str">
        <f ca="1">IF(OR($P58="国保連へ申請",$P58="申請可"),IF(N58&gt;0,総括表!$E$8,""),"")</f>
        <v/>
      </c>
      <c r="I58" s="65" t="str">
        <f t="shared" ca="1" si="6"/>
        <v/>
      </c>
      <c r="J58" s="65" t="str">
        <f t="shared" ca="1" si="7"/>
        <v/>
      </c>
      <c r="K58" s="65" t="str">
        <f t="shared" ca="1" si="8"/>
        <v/>
      </c>
      <c r="L58" s="65" t="str">
        <f t="shared" ca="1" si="9"/>
        <v/>
      </c>
      <c r="M58" s="65" t="str">
        <f t="shared" ca="1" si="10"/>
        <v/>
      </c>
      <c r="N58" s="66" t="str">
        <f t="shared" ca="1" si="13"/>
        <v/>
      </c>
      <c r="O58" s="78"/>
      <c r="P58" s="133" t="str">
        <f t="shared" ca="1" si="11"/>
        <v/>
      </c>
      <c r="R58" s="66" t="str">
        <f t="shared" ca="1" si="12"/>
        <v/>
      </c>
    </row>
    <row r="59" spans="2:18" ht="22.5" customHeight="1" x14ac:dyDescent="0.15">
      <c r="B59" s="64">
        <f t="shared" si="5"/>
        <v>56</v>
      </c>
      <c r="C59" s="107" t="str">
        <f t="shared" ca="1" si="0"/>
        <v/>
      </c>
      <c r="D59" s="107" t="str">
        <f t="shared" ca="1" si="1"/>
        <v/>
      </c>
      <c r="E59" s="107" t="str">
        <f t="shared" ca="1" si="2"/>
        <v/>
      </c>
      <c r="F59" s="107" t="str">
        <f t="shared" ca="1" si="3"/>
        <v/>
      </c>
      <c r="G59" s="108" t="str">
        <f t="shared" ca="1" si="4"/>
        <v/>
      </c>
      <c r="H59" s="108" t="str">
        <f ca="1">IF(OR($P59="国保連へ申請",$P59="申請可"),IF(N59&gt;0,総括表!$E$8,""),"")</f>
        <v/>
      </c>
      <c r="I59" s="65" t="str">
        <f t="shared" ca="1" si="6"/>
        <v/>
      </c>
      <c r="J59" s="65" t="str">
        <f t="shared" ca="1" si="7"/>
        <v/>
      </c>
      <c r="K59" s="65" t="str">
        <f t="shared" ca="1" si="8"/>
        <v/>
      </c>
      <c r="L59" s="65" t="str">
        <f t="shared" ca="1" si="9"/>
        <v/>
      </c>
      <c r="M59" s="65" t="str">
        <f t="shared" ca="1" si="10"/>
        <v/>
      </c>
      <c r="N59" s="66" t="str">
        <f t="shared" ca="1" si="13"/>
        <v/>
      </c>
      <c r="O59" s="78"/>
      <c r="P59" s="133" t="str">
        <f t="shared" ca="1" si="11"/>
        <v/>
      </c>
      <c r="R59" s="66" t="str">
        <f t="shared" ca="1" si="12"/>
        <v/>
      </c>
    </row>
    <row r="60" spans="2:18" ht="22.5" customHeight="1" x14ac:dyDescent="0.15">
      <c r="B60" s="64">
        <f t="shared" si="5"/>
        <v>57</v>
      </c>
      <c r="C60" s="107" t="str">
        <f t="shared" ca="1" si="0"/>
        <v/>
      </c>
      <c r="D60" s="107" t="str">
        <f t="shared" ca="1" si="1"/>
        <v/>
      </c>
      <c r="E60" s="107" t="str">
        <f t="shared" ca="1" si="2"/>
        <v/>
      </c>
      <c r="F60" s="107" t="str">
        <f t="shared" ca="1" si="3"/>
        <v/>
      </c>
      <c r="G60" s="108" t="str">
        <f t="shared" ca="1" si="4"/>
        <v/>
      </c>
      <c r="H60" s="108" t="str">
        <f ca="1">IF(OR($P60="国保連へ申請",$P60="申請可"),IF(N60&gt;0,総括表!$E$8,""),"")</f>
        <v/>
      </c>
      <c r="I60" s="65" t="str">
        <f t="shared" ca="1" si="6"/>
        <v/>
      </c>
      <c r="J60" s="65" t="str">
        <f t="shared" ca="1" si="7"/>
        <v/>
      </c>
      <c r="K60" s="65" t="str">
        <f t="shared" ca="1" si="8"/>
        <v/>
      </c>
      <c r="L60" s="65" t="str">
        <f t="shared" ca="1" si="9"/>
        <v/>
      </c>
      <c r="M60" s="65" t="str">
        <f t="shared" ca="1" si="10"/>
        <v/>
      </c>
      <c r="N60" s="66" t="str">
        <f t="shared" ca="1" si="13"/>
        <v/>
      </c>
      <c r="O60" s="78"/>
      <c r="P60" s="133" t="str">
        <f t="shared" ca="1" si="11"/>
        <v/>
      </c>
      <c r="R60" s="66" t="str">
        <f t="shared" ca="1" si="12"/>
        <v/>
      </c>
    </row>
    <row r="61" spans="2:18" ht="22.5" customHeight="1" x14ac:dyDescent="0.15">
      <c r="B61" s="64">
        <f t="shared" si="5"/>
        <v>58</v>
      </c>
      <c r="C61" s="107" t="str">
        <f t="shared" ca="1" si="0"/>
        <v/>
      </c>
      <c r="D61" s="107" t="str">
        <f t="shared" ca="1" si="1"/>
        <v/>
      </c>
      <c r="E61" s="107" t="str">
        <f t="shared" ca="1" si="2"/>
        <v/>
      </c>
      <c r="F61" s="107" t="str">
        <f t="shared" ca="1" si="3"/>
        <v/>
      </c>
      <c r="G61" s="108" t="str">
        <f t="shared" ca="1" si="4"/>
        <v/>
      </c>
      <c r="H61" s="108" t="str">
        <f ca="1">IF(OR($P61="国保連へ申請",$P61="申請可"),IF(N61&gt;0,総括表!$E$8,""),"")</f>
        <v/>
      </c>
      <c r="I61" s="65" t="str">
        <f t="shared" ca="1" si="6"/>
        <v/>
      </c>
      <c r="J61" s="65" t="str">
        <f t="shared" ca="1" si="7"/>
        <v/>
      </c>
      <c r="K61" s="65" t="str">
        <f t="shared" ca="1" si="8"/>
        <v/>
      </c>
      <c r="L61" s="65" t="str">
        <f t="shared" ca="1" si="9"/>
        <v/>
      </c>
      <c r="M61" s="65" t="str">
        <f t="shared" ca="1" si="10"/>
        <v/>
      </c>
      <c r="N61" s="66" t="str">
        <f t="shared" ca="1" si="13"/>
        <v/>
      </c>
      <c r="O61" s="78"/>
      <c r="P61" s="133" t="str">
        <f t="shared" ca="1" si="11"/>
        <v/>
      </c>
      <c r="R61" s="66" t="str">
        <f t="shared" ca="1" si="12"/>
        <v/>
      </c>
    </row>
    <row r="62" spans="2:18" ht="22.5" customHeight="1" x14ac:dyDescent="0.15">
      <c r="B62" s="64">
        <f t="shared" si="5"/>
        <v>59</v>
      </c>
      <c r="C62" s="107" t="str">
        <f t="shared" ca="1" si="0"/>
        <v/>
      </c>
      <c r="D62" s="107" t="str">
        <f t="shared" ca="1" si="1"/>
        <v/>
      </c>
      <c r="E62" s="107" t="str">
        <f t="shared" ca="1" si="2"/>
        <v/>
      </c>
      <c r="F62" s="107" t="str">
        <f t="shared" ca="1" si="3"/>
        <v/>
      </c>
      <c r="G62" s="108" t="str">
        <f t="shared" ca="1" si="4"/>
        <v/>
      </c>
      <c r="H62" s="108" t="str">
        <f ca="1">IF(OR($P62="国保連へ申請",$P62="申請可"),IF(N62&gt;0,総括表!$E$8,""),"")</f>
        <v/>
      </c>
      <c r="I62" s="65" t="str">
        <f t="shared" ca="1" si="6"/>
        <v/>
      </c>
      <c r="J62" s="65" t="str">
        <f t="shared" ca="1" si="7"/>
        <v/>
      </c>
      <c r="K62" s="65" t="str">
        <f t="shared" ca="1" si="8"/>
        <v/>
      </c>
      <c r="L62" s="65" t="str">
        <f t="shared" ca="1" si="9"/>
        <v/>
      </c>
      <c r="M62" s="65" t="str">
        <f t="shared" ca="1" si="10"/>
        <v/>
      </c>
      <c r="N62" s="66" t="str">
        <f t="shared" ca="1" si="13"/>
        <v/>
      </c>
      <c r="O62" s="78"/>
      <c r="P62" s="133" t="str">
        <f t="shared" ca="1" si="11"/>
        <v/>
      </c>
      <c r="R62" s="66" t="str">
        <f t="shared" ca="1" si="12"/>
        <v/>
      </c>
    </row>
    <row r="63" spans="2:18" ht="22.5" customHeight="1" x14ac:dyDescent="0.15">
      <c r="B63" s="64">
        <f t="shared" si="5"/>
        <v>60</v>
      </c>
      <c r="C63" s="107" t="str">
        <f t="shared" ca="1" si="0"/>
        <v/>
      </c>
      <c r="D63" s="107" t="str">
        <f t="shared" ca="1" si="1"/>
        <v/>
      </c>
      <c r="E63" s="107" t="str">
        <f t="shared" ca="1" si="2"/>
        <v/>
      </c>
      <c r="F63" s="107" t="str">
        <f t="shared" ca="1" si="3"/>
        <v/>
      </c>
      <c r="G63" s="108" t="str">
        <f t="shared" ca="1" si="4"/>
        <v/>
      </c>
      <c r="H63" s="108" t="str">
        <f ca="1">IF(OR($P63="国保連へ申請",$P63="申請可"),IF(N63&gt;0,総括表!$E$8,""),"")</f>
        <v/>
      </c>
      <c r="I63" s="65" t="str">
        <f t="shared" ca="1" si="6"/>
        <v/>
      </c>
      <c r="J63" s="65" t="str">
        <f t="shared" ca="1" si="7"/>
        <v/>
      </c>
      <c r="K63" s="65" t="str">
        <f t="shared" ca="1" si="8"/>
        <v/>
      </c>
      <c r="L63" s="65" t="str">
        <f t="shared" ca="1" si="9"/>
        <v/>
      </c>
      <c r="M63" s="65" t="str">
        <f t="shared" ca="1" si="10"/>
        <v/>
      </c>
      <c r="N63" s="66" t="str">
        <f t="shared" ca="1" si="13"/>
        <v/>
      </c>
      <c r="O63" s="78"/>
      <c r="P63" s="133" t="str">
        <f t="shared" ca="1" si="11"/>
        <v/>
      </c>
      <c r="R63" s="66" t="str">
        <f t="shared" ca="1" si="12"/>
        <v/>
      </c>
    </row>
    <row r="64" spans="2:18" ht="22.5" customHeight="1" x14ac:dyDescent="0.15">
      <c r="B64" s="64">
        <f t="shared" si="5"/>
        <v>61</v>
      </c>
      <c r="C64" s="107" t="str">
        <f t="shared" ca="1" si="0"/>
        <v/>
      </c>
      <c r="D64" s="107" t="str">
        <f t="shared" ca="1" si="1"/>
        <v/>
      </c>
      <c r="E64" s="107" t="str">
        <f t="shared" ca="1" si="2"/>
        <v/>
      </c>
      <c r="F64" s="107" t="str">
        <f t="shared" ca="1" si="3"/>
        <v/>
      </c>
      <c r="G64" s="108" t="str">
        <f t="shared" ca="1" si="4"/>
        <v/>
      </c>
      <c r="H64" s="108" t="str">
        <f ca="1">IF(OR($P64="国保連へ申請",$P64="申請可"),IF(N64&gt;0,総括表!$E$8,""),"")</f>
        <v/>
      </c>
      <c r="I64" s="65" t="str">
        <f t="shared" ca="1" si="6"/>
        <v/>
      </c>
      <c r="J64" s="65" t="str">
        <f t="shared" ca="1" si="7"/>
        <v/>
      </c>
      <c r="K64" s="65" t="str">
        <f t="shared" ca="1" si="8"/>
        <v/>
      </c>
      <c r="L64" s="65" t="str">
        <f t="shared" ca="1" si="9"/>
        <v/>
      </c>
      <c r="M64" s="65" t="str">
        <f t="shared" ca="1" si="10"/>
        <v/>
      </c>
      <c r="N64" s="66" t="str">
        <f t="shared" ca="1" si="13"/>
        <v/>
      </c>
      <c r="O64" s="78"/>
      <c r="P64" s="133" t="str">
        <f t="shared" ca="1" si="11"/>
        <v/>
      </c>
      <c r="R64" s="66" t="str">
        <f t="shared" ca="1" si="12"/>
        <v/>
      </c>
    </row>
    <row r="65" spans="2:18" ht="22.5" customHeight="1" x14ac:dyDescent="0.15">
      <c r="B65" s="64">
        <f t="shared" si="5"/>
        <v>62</v>
      </c>
      <c r="C65" s="107" t="str">
        <f t="shared" ca="1" si="0"/>
        <v/>
      </c>
      <c r="D65" s="107" t="str">
        <f t="shared" ca="1" si="1"/>
        <v/>
      </c>
      <c r="E65" s="107" t="str">
        <f t="shared" ca="1" si="2"/>
        <v/>
      </c>
      <c r="F65" s="107" t="str">
        <f t="shared" ca="1" si="3"/>
        <v/>
      </c>
      <c r="G65" s="108" t="str">
        <f t="shared" ca="1" si="4"/>
        <v/>
      </c>
      <c r="H65" s="108" t="str">
        <f ca="1">IF(OR($P65="国保連へ申請",$P65="申請可"),IF(N65&gt;0,総括表!$E$8,""),"")</f>
        <v/>
      </c>
      <c r="I65" s="65" t="str">
        <f t="shared" ca="1" si="6"/>
        <v/>
      </c>
      <c r="J65" s="65" t="str">
        <f t="shared" ca="1" si="7"/>
        <v/>
      </c>
      <c r="K65" s="65" t="str">
        <f t="shared" ca="1" si="8"/>
        <v/>
      </c>
      <c r="L65" s="65" t="str">
        <f t="shared" ca="1" si="9"/>
        <v/>
      </c>
      <c r="M65" s="65" t="str">
        <f t="shared" ca="1" si="10"/>
        <v/>
      </c>
      <c r="N65" s="66" t="str">
        <f t="shared" ca="1" si="13"/>
        <v/>
      </c>
      <c r="O65" s="78"/>
      <c r="P65" s="133" t="str">
        <f t="shared" ca="1" si="11"/>
        <v/>
      </c>
      <c r="R65" s="66" t="str">
        <f t="shared" ca="1" si="12"/>
        <v/>
      </c>
    </row>
    <row r="66" spans="2:18" ht="22.5" customHeight="1" x14ac:dyDescent="0.15">
      <c r="B66" s="64">
        <f t="shared" si="5"/>
        <v>63</v>
      </c>
      <c r="C66" s="107" t="str">
        <f t="shared" ca="1" si="0"/>
        <v/>
      </c>
      <c r="D66" s="107" t="str">
        <f t="shared" ca="1" si="1"/>
        <v/>
      </c>
      <c r="E66" s="107" t="str">
        <f t="shared" ca="1" si="2"/>
        <v/>
      </c>
      <c r="F66" s="107" t="str">
        <f t="shared" ca="1" si="3"/>
        <v/>
      </c>
      <c r="G66" s="108" t="str">
        <f t="shared" ca="1" si="4"/>
        <v/>
      </c>
      <c r="H66" s="108" t="str">
        <f ca="1">IF(OR($P66="国保連へ申請",$P66="申請可"),IF(N66&gt;0,総括表!$E$8,""),"")</f>
        <v/>
      </c>
      <c r="I66" s="65" t="str">
        <f t="shared" ca="1" si="6"/>
        <v/>
      </c>
      <c r="J66" s="65" t="str">
        <f t="shared" ca="1" si="7"/>
        <v/>
      </c>
      <c r="K66" s="65" t="str">
        <f t="shared" ca="1" si="8"/>
        <v/>
      </c>
      <c r="L66" s="65" t="str">
        <f t="shared" ca="1" si="9"/>
        <v/>
      </c>
      <c r="M66" s="65" t="str">
        <f t="shared" ca="1" si="10"/>
        <v/>
      </c>
      <c r="N66" s="66" t="str">
        <f t="shared" ca="1" si="13"/>
        <v/>
      </c>
      <c r="O66" s="78"/>
      <c r="P66" s="133" t="str">
        <f t="shared" ca="1" si="11"/>
        <v/>
      </c>
      <c r="R66" s="66" t="str">
        <f t="shared" ca="1" si="12"/>
        <v/>
      </c>
    </row>
    <row r="67" spans="2:18" ht="22.5" customHeight="1" x14ac:dyDescent="0.15">
      <c r="B67" s="64">
        <f t="shared" si="5"/>
        <v>64</v>
      </c>
      <c r="C67" s="107" t="str">
        <f t="shared" ca="1" si="0"/>
        <v/>
      </c>
      <c r="D67" s="107" t="str">
        <f t="shared" ca="1" si="1"/>
        <v/>
      </c>
      <c r="E67" s="107" t="str">
        <f t="shared" ca="1" si="2"/>
        <v/>
      </c>
      <c r="F67" s="107" t="str">
        <f t="shared" ca="1" si="3"/>
        <v/>
      </c>
      <c r="G67" s="108" t="str">
        <f t="shared" ca="1" si="4"/>
        <v/>
      </c>
      <c r="H67" s="108" t="str">
        <f ca="1">IF(OR($P67="国保連へ申請",$P67="申請可"),IF(N67&gt;0,総括表!$E$8,""),"")</f>
        <v/>
      </c>
      <c r="I67" s="65" t="str">
        <f t="shared" ca="1" si="6"/>
        <v/>
      </c>
      <c r="J67" s="65" t="str">
        <f t="shared" ca="1" si="7"/>
        <v/>
      </c>
      <c r="K67" s="65" t="str">
        <f t="shared" ca="1" si="8"/>
        <v/>
      </c>
      <c r="L67" s="65" t="str">
        <f t="shared" ca="1" si="9"/>
        <v/>
      </c>
      <c r="M67" s="65" t="str">
        <f t="shared" ca="1" si="10"/>
        <v/>
      </c>
      <c r="N67" s="66" t="str">
        <f t="shared" ca="1" si="13"/>
        <v/>
      </c>
      <c r="O67" s="78"/>
      <c r="P67" s="133" t="str">
        <f t="shared" ca="1" si="11"/>
        <v/>
      </c>
      <c r="R67" s="66" t="str">
        <f t="shared" ca="1" si="12"/>
        <v/>
      </c>
    </row>
    <row r="68" spans="2:18" ht="22.5" customHeight="1" x14ac:dyDescent="0.15">
      <c r="B68" s="64">
        <f t="shared" si="5"/>
        <v>65</v>
      </c>
      <c r="C68" s="107" t="str">
        <f t="shared" ref="C68:C103" ca="1" si="14">IF(OR($P68="国保連へ申請",$P68="申請可"),IFERROR(INDIRECT("個票"&amp;$B68&amp;"！$L$4"),""),"")</f>
        <v/>
      </c>
      <c r="D68" s="107" t="str">
        <f t="shared" ref="D68:D103" ca="1" si="15">IF(OR($P68="国保連へ申請",$P68="申請可"),IFERROR(ASC(INDIRECT("個票"&amp;$B68&amp;"！$AG$4")),""),"")</f>
        <v/>
      </c>
      <c r="E68" s="107" t="str">
        <f t="shared" ref="E68:E103" ca="1" si="16">IF(OR($P68="国保連へ申請",$P68="申請可"),IFERROR(INDIRECT("個票"&amp;$B68&amp;"！$L$5"),""),"")</f>
        <v/>
      </c>
      <c r="F68" s="107" t="str">
        <f t="shared" ref="F68:F103" ca="1" si="17">IF(OR($P68="国保連へ申請",$P68="申請可"),IFERROR(INDIRECT("個票"&amp;$B68&amp;"！$S$8"),""),"")</f>
        <v/>
      </c>
      <c r="G68" s="108" t="str">
        <f t="shared" ref="G68:G103" ca="1" si="18">IF(OR($P68="国保連へ申請",$P68="申請可"),IFERROR(INDIRECT("個票"&amp;$B68&amp;"！$L$7"),""),"")</f>
        <v/>
      </c>
      <c r="H68" s="108" t="str">
        <f ca="1">IF(OR($P68="国保連へ申請",$P68="申請可"),IF(N68&gt;0,総括表!$E$8,""),"")</f>
        <v/>
      </c>
      <c r="I68" s="65" t="str">
        <f t="shared" ca="1" si="6"/>
        <v/>
      </c>
      <c r="J68" s="65" t="str">
        <f t="shared" ca="1" si="7"/>
        <v/>
      </c>
      <c r="K68" s="65" t="str">
        <f t="shared" ca="1" si="8"/>
        <v/>
      </c>
      <c r="L68" s="65" t="str">
        <f t="shared" ca="1" si="9"/>
        <v/>
      </c>
      <c r="M68" s="65" t="str">
        <f t="shared" ca="1" si="10"/>
        <v/>
      </c>
      <c r="N68" s="66" t="str">
        <f t="shared" ref="N68:N103" ca="1" si="19">IF(OR($P68="国保連へ申請",$P68="申請可"),IFERROR(INDIRECT("個票"&amp;$B68&amp;"！$AI$11"),""),"")</f>
        <v/>
      </c>
      <c r="O68" s="78"/>
      <c r="P68" s="133" t="str">
        <f t="shared" ca="1" si="11"/>
        <v/>
      </c>
      <c r="R68" s="66" t="str">
        <f t="shared" ca="1" si="12"/>
        <v/>
      </c>
    </row>
    <row r="69" spans="2:18" ht="22.5" customHeight="1" x14ac:dyDescent="0.15">
      <c r="B69" s="64">
        <f t="shared" ref="B69:B103" si="20">ROW()-3</f>
        <v>66</v>
      </c>
      <c r="C69" s="107" t="str">
        <f t="shared" ca="1" si="14"/>
        <v/>
      </c>
      <c r="D69" s="107" t="str">
        <f t="shared" ca="1" si="15"/>
        <v/>
      </c>
      <c r="E69" s="107" t="str">
        <f t="shared" ca="1" si="16"/>
        <v/>
      </c>
      <c r="F69" s="107" t="str">
        <f t="shared" ca="1" si="17"/>
        <v/>
      </c>
      <c r="G69" s="108" t="str">
        <f t="shared" ca="1" si="18"/>
        <v/>
      </c>
      <c r="H69" s="108" t="str">
        <f ca="1">IF(OR($P69="国保連へ申請",$P69="申請可"),IF(N69&gt;0,総括表!$E$8,""),"")</f>
        <v/>
      </c>
      <c r="I69" s="65" t="str">
        <f t="shared" ref="I69:I103" ca="1" si="21">IF(OR($P69="国保連へ申請",$P69="申請可"),IFERROR(INDIRECT("個票"&amp;$B69&amp;"！$AI$14"),""),"")</f>
        <v/>
      </c>
      <c r="J69" s="65" t="str">
        <f t="shared" ref="J69:J103" ca="1" si="22">IF(OR($P69="国保連へ申請",$P69="申請可"),IFERROR(INDIRECT("個票"&amp;$B69&amp;"！$AI$15"),""),"")</f>
        <v/>
      </c>
      <c r="K69" s="65" t="str">
        <f t="shared" ref="K69:K103" ca="1" si="23">IF(OR($P69="国保連へ申請",$P69="申請可"),IFERROR(INDIRECT("個票"&amp;$B69&amp;"！$AI$16"),""),"")</f>
        <v/>
      </c>
      <c r="L69" s="65" t="str">
        <f t="shared" ref="L69:L103" ca="1" si="24">IF(OR($P69="国保連へ申請",$P69="申請可"),IFERROR(INDIRECT("個票"&amp;$B69&amp;"！$AI$17"),""),"")</f>
        <v/>
      </c>
      <c r="M69" s="65" t="str">
        <f t="shared" ref="M69:M103" ca="1" si="25">IF(OR($P69="国保連へ申請",$P69="申請可"),IFERROR(INDIRECT("個票"&amp;$B69&amp;"！$AI$18"),""),"")</f>
        <v/>
      </c>
      <c r="N69" s="66" t="str">
        <f t="shared" ca="1" si="19"/>
        <v/>
      </c>
      <c r="O69" s="78"/>
      <c r="P69" s="133" t="str">
        <f t="shared" ref="P69:P103" ca="1" si="26">IFERROR(INDIRECT("個票"&amp;$B69&amp;"！$AP$３9"),"")</f>
        <v/>
      </c>
      <c r="R69" s="66" t="str">
        <f t="shared" ref="R69:R73" ca="1" si="27">IF(OR($P69="国保連へ申請",$P69="申請可"),IFERROR(INDIRECT("個票"&amp;$B69&amp;"！$BY$11"),""),"")</f>
        <v/>
      </c>
    </row>
    <row r="70" spans="2:18" ht="22.5" customHeight="1" x14ac:dyDescent="0.15">
      <c r="B70" s="64">
        <f t="shared" si="20"/>
        <v>67</v>
      </c>
      <c r="C70" s="107" t="str">
        <f t="shared" ca="1" si="14"/>
        <v/>
      </c>
      <c r="D70" s="107" t="str">
        <f t="shared" ca="1" si="15"/>
        <v/>
      </c>
      <c r="E70" s="107" t="str">
        <f t="shared" ca="1" si="16"/>
        <v/>
      </c>
      <c r="F70" s="107" t="str">
        <f t="shared" ca="1" si="17"/>
        <v/>
      </c>
      <c r="G70" s="108" t="str">
        <f t="shared" ca="1" si="18"/>
        <v/>
      </c>
      <c r="H70" s="108" t="str">
        <f ca="1">IF(OR($P70="国保連へ申請",$P70="申請可"),IF(N70&gt;0,総括表!$E$8,""),"")</f>
        <v/>
      </c>
      <c r="I70" s="65" t="str">
        <f t="shared" ca="1" si="21"/>
        <v/>
      </c>
      <c r="J70" s="65" t="str">
        <f t="shared" ca="1" si="22"/>
        <v/>
      </c>
      <c r="K70" s="65" t="str">
        <f t="shared" ca="1" si="23"/>
        <v/>
      </c>
      <c r="L70" s="65" t="str">
        <f t="shared" ca="1" si="24"/>
        <v/>
      </c>
      <c r="M70" s="65" t="str">
        <f t="shared" ca="1" si="25"/>
        <v/>
      </c>
      <c r="N70" s="66" t="str">
        <f t="shared" ca="1" si="19"/>
        <v/>
      </c>
      <c r="O70" s="78"/>
      <c r="P70" s="133" t="str">
        <f t="shared" ca="1" si="26"/>
        <v/>
      </c>
      <c r="R70" s="66" t="str">
        <f t="shared" ca="1" si="27"/>
        <v/>
      </c>
    </row>
    <row r="71" spans="2:18" ht="22.5" customHeight="1" x14ac:dyDescent="0.15">
      <c r="B71" s="64">
        <f t="shared" si="20"/>
        <v>68</v>
      </c>
      <c r="C71" s="107" t="str">
        <f t="shared" ca="1" si="14"/>
        <v/>
      </c>
      <c r="D71" s="107" t="str">
        <f t="shared" ca="1" si="15"/>
        <v/>
      </c>
      <c r="E71" s="107" t="str">
        <f t="shared" ca="1" si="16"/>
        <v/>
      </c>
      <c r="F71" s="107" t="str">
        <f t="shared" ca="1" si="17"/>
        <v/>
      </c>
      <c r="G71" s="108" t="str">
        <f t="shared" ca="1" si="18"/>
        <v/>
      </c>
      <c r="H71" s="108" t="str">
        <f ca="1">IF(OR($P71="国保連へ申請",$P71="申請可"),IF(N71&gt;0,総括表!$E$8,""),"")</f>
        <v/>
      </c>
      <c r="I71" s="65" t="str">
        <f t="shared" ca="1" si="21"/>
        <v/>
      </c>
      <c r="J71" s="65" t="str">
        <f t="shared" ca="1" si="22"/>
        <v/>
      </c>
      <c r="K71" s="65" t="str">
        <f t="shared" ca="1" si="23"/>
        <v/>
      </c>
      <c r="L71" s="65" t="str">
        <f t="shared" ca="1" si="24"/>
        <v/>
      </c>
      <c r="M71" s="65" t="str">
        <f t="shared" ca="1" si="25"/>
        <v/>
      </c>
      <c r="N71" s="66" t="str">
        <f t="shared" ca="1" si="19"/>
        <v/>
      </c>
      <c r="O71" s="78"/>
      <c r="P71" s="133" t="str">
        <f t="shared" ca="1" si="26"/>
        <v/>
      </c>
      <c r="R71" s="66" t="str">
        <f t="shared" ca="1" si="27"/>
        <v/>
      </c>
    </row>
    <row r="72" spans="2:18" ht="22.5" customHeight="1" x14ac:dyDescent="0.15">
      <c r="B72" s="64">
        <f t="shared" si="20"/>
        <v>69</v>
      </c>
      <c r="C72" s="107" t="str">
        <f t="shared" ca="1" si="14"/>
        <v/>
      </c>
      <c r="D72" s="107" t="str">
        <f t="shared" ca="1" si="15"/>
        <v/>
      </c>
      <c r="E72" s="107" t="str">
        <f t="shared" ca="1" si="16"/>
        <v/>
      </c>
      <c r="F72" s="107" t="str">
        <f t="shared" ca="1" si="17"/>
        <v/>
      </c>
      <c r="G72" s="108" t="str">
        <f t="shared" ca="1" si="18"/>
        <v/>
      </c>
      <c r="H72" s="108" t="str">
        <f ca="1">IF(OR($P72="国保連へ申請",$P72="申請可"),IF(N72&gt;0,総括表!$E$8,""),"")</f>
        <v/>
      </c>
      <c r="I72" s="65" t="str">
        <f t="shared" ca="1" si="21"/>
        <v/>
      </c>
      <c r="J72" s="65" t="str">
        <f t="shared" ca="1" si="22"/>
        <v/>
      </c>
      <c r="K72" s="65" t="str">
        <f t="shared" ca="1" si="23"/>
        <v/>
      </c>
      <c r="L72" s="65" t="str">
        <f t="shared" ca="1" si="24"/>
        <v/>
      </c>
      <c r="M72" s="65" t="str">
        <f t="shared" ca="1" si="25"/>
        <v/>
      </c>
      <c r="N72" s="66" t="str">
        <f t="shared" ca="1" si="19"/>
        <v/>
      </c>
      <c r="O72" s="78"/>
      <c r="P72" s="133" t="str">
        <f t="shared" ca="1" si="26"/>
        <v/>
      </c>
      <c r="R72" s="66" t="str">
        <f t="shared" ca="1" si="27"/>
        <v/>
      </c>
    </row>
    <row r="73" spans="2:18" ht="22.5" customHeight="1" x14ac:dyDescent="0.15">
      <c r="B73" s="64">
        <f t="shared" si="20"/>
        <v>70</v>
      </c>
      <c r="C73" s="107" t="str">
        <f t="shared" ca="1" si="14"/>
        <v/>
      </c>
      <c r="D73" s="107" t="str">
        <f t="shared" ca="1" si="15"/>
        <v/>
      </c>
      <c r="E73" s="107" t="str">
        <f t="shared" ca="1" si="16"/>
        <v/>
      </c>
      <c r="F73" s="107" t="str">
        <f t="shared" ca="1" si="17"/>
        <v/>
      </c>
      <c r="G73" s="108" t="str">
        <f t="shared" ca="1" si="18"/>
        <v/>
      </c>
      <c r="H73" s="108" t="str">
        <f ca="1">IF(OR($P73="国保連へ申請",$P73="申請可"),IF(N73&gt;0,総括表!$E$8,""),"")</f>
        <v/>
      </c>
      <c r="I73" s="65" t="str">
        <f t="shared" ca="1" si="21"/>
        <v/>
      </c>
      <c r="J73" s="65" t="str">
        <f t="shared" ca="1" si="22"/>
        <v/>
      </c>
      <c r="K73" s="65" t="str">
        <f t="shared" ca="1" si="23"/>
        <v/>
      </c>
      <c r="L73" s="65" t="str">
        <f t="shared" ca="1" si="24"/>
        <v/>
      </c>
      <c r="M73" s="65" t="str">
        <f t="shared" ca="1" si="25"/>
        <v/>
      </c>
      <c r="N73" s="66" t="str">
        <f t="shared" ca="1" si="19"/>
        <v/>
      </c>
      <c r="O73" s="78"/>
      <c r="P73" s="133" t="str">
        <f t="shared" ca="1" si="26"/>
        <v/>
      </c>
      <c r="R73" s="66" t="str">
        <f t="shared" ca="1" si="27"/>
        <v/>
      </c>
    </row>
    <row r="74" spans="2:18" ht="22.5" customHeight="1" x14ac:dyDescent="0.15">
      <c r="B74" s="64">
        <f t="shared" si="20"/>
        <v>71</v>
      </c>
      <c r="C74" s="107" t="str">
        <f t="shared" ca="1" si="14"/>
        <v/>
      </c>
      <c r="D74" s="107" t="str">
        <f t="shared" ca="1" si="15"/>
        <v/>
      </c>
      <c r="E74" s="107" t="str">
        <f t="shared" ca="1" si="16"/>
        <v/>
      </c>
      <c r="F74" s="107" t="str">
        <f t="shared" ca="1" si="17"/>
        <v/>
      </c>
      <c r="G74" s="108" t="str">
        <f t="shared" ca="1" si="18"/>
        <v/>
      </c>
      <c r="H74" s="108" t="str">
        <f ca="1">IF(OR($P74="国保連へ申請",$P74="申請可"),IF(N74&gt;0,総括表!$E$8,""),"")</f>
        <v/>
      </c>
      <c r="I74" s="65" t="str">
        <f t="shared" ca="1" si="21"/>
        <v/>
      </c>
      <c r="J74" s="65" t="str">
        <f t="shared" ca="1" si="22"/>
        <v/>
      </c>
      <c r="K74" s="65" t="str">
        <f t="shared" ca="1" si="23"/>
        <v/>
      </c>
      <c r="L74" s="65" t="str">
        <f t="shared" ca="1" si="24"/>
        <v/>
      </c>
      <c r="M74" s="65" t="str">
        <f t="shared" ca="1" si="25"/>
        <v/>
      </c>
      <c r="N74" s="66" t="str">
        <f t="shared" ca="1" si="19"/>
        <v/>
      </c>
      <c r="O74" s="78"/>
      <c r="P74" s="133" t="str">
        <f t="shared" ca="1" si="26"/>
        <v/>
      </c>
    </row>
    <row r="75" spans="2:18" ht="22.5" customHeight="1" x14ac:dyDescent="0.15">
      <c r="B75" s="64">
        <f t="shared" si="20"/>
        <v>72</v>
      </c>
      <c r="C75" s="107" t="str">
        <f t="shared" ca="1" si="14"/>
        <v/>
      </c>
      <c r="D75" s="107" t="str">
        <f t="shared" ca="1" si="15"/>
        <v/>
      </c>
      <c r="E75" s="107" t="str">
        <f t="shared" ca="1" si="16"/>
        <v/>
      </c>
      <c r="F75" s="107" t="str">
        <f t="shared" ca="1" si="17"/>
        <v/>
      </c>
      <c r="G75" s="108" t="str">
        <f t="shared" ca="1" si="18"/>
        <v/>
      </c>
      <c r="H75" s="108" t="str">
        <f ca="1">IF(OR($P75="国保連へ申請",$P75="申請可"),IF(N75&gt;0,総括表!$E$8,""),"")</f>
        <v/>
      </c>
      <c r="I75" s="65" t="str">
        <f t="shared" ca="1" si="21"/>
        <v/>
      </c>
      <c r="J75" s="65" t="str">
        <f t="shared" ca="1" si="22"/>
        <v/>
      </c>
      <c r="K75" s="65" t="str">
        <f t="shared" ca="1" si="23"/>
        <v/>
      </c>
      <c r="L75" s="65" t="str">
        <f t="shared" ca="1" si="24"/>
        <v/>
      </c>
      <c r="M75" s="65" t="str">
        <f t="shared" ca="1" si="25"/>
        <v/>
      </c>
      <c r="N75" s="66" t="str">
        <f t="shared" ca="1" si="19"/>
        <v/>
      </c>
      <c r="O75" s="78"/>
      <c r="P75" s="133" t="str">
        <f t="shared" ca="1" si="26"/>
        <v/>
      </c>
    </row>
    <row r="76" spans="2:18" ht="22.5" customHeight="1" x14ac:dyDescent="0.15">
      <c r="B76" s="64">
        <f t="shared" si="20"/>
        <v>73</v>
      </c>
      <c r="C76" s="107" t="str">
        <f t="shared" ca="1" si="14"/>
        <v/>
      </c>
      <c r="D76" s="107" t="str">
        <f t="shared" ca="1" si="15"/>
        <v/>
      </c>
      <c r="E76" s="107" t="str">
        <f t="shared" ca="1" si="16"/>
        <v/>
      </c>
      <c r="F76" s="107" t="str">
        <f t="shared" ca="1" si="17"/>
        <v/>
      </c>
      <c r="G76" s="108" t="str">
        <f t="shared" ca="1" si="18"/>
        <v/>
      </c>
      <c r="H76" s="108" t="str">
        <f ca="1">IF(OR($P76="国保連へ申請",$P76="申請可"),IF(N76&gt;0,総括表!$E$8,""),"")</f>
        <v/>
      </c>
      <c r="I76" s="65" t="str">
        <f t="shared" ca="1" si="21"/>
        <v/>
      </c>
      <c r="J76" s="65" t="str">
        <f t="shared" ca="1" si="22"/>
        <v/>
      </c>
      <c r="K76" s="65" t="str">
        <f t="shared" ca="1" si="23"/>
        <v/>
      </c>
      <c r="L76" s="65" t="str">
        <f t="shared" ca="1" si="24"/>
        <v/>
      </c>
      <c r="M76" s="65" t="str">
        <f t="shared" ca="1" si="25"/>
        <v/>
      </c>
      <c r="N76" s="66" t="str">
        <f t="shared" ca="1" si="19"/>
        <v/>
      </c>
      <c r="O76" s="78"/>
      <c r="P76" s="133" t="str">
        <f t="shared" ca="1" si="26"/>
        <v/>
      </c>
    </row>
    <row r="77" spans="2:18" ht="22.5" customHeight="1" x14ac:dyDescent="0.15">
      <c r="B77" s="64">
        <f t="shared" si="20"/>
        <v>74</v>
      </c>
      <c r="C77" s="107" t="str">
        <f t="shared" ca="1" si="14"/>
        <v/>
      </c>
      <c r="D77" s="107" t="str">
        <f t="shared" ca="1" si="15"/>
        <v/>
      </c>
      <c r="E77" s="107" t="str">
        <f t="shared" ca="1" si="16"/>
        <v/>
      </c>
      <c r="F77" s="107" t="str">
        <f t="shared" ca="1" si="17"/>
        <v/>
      </c>
      <c r="G77" s="108" t="str">
        <f t="shared" ca="1" si="18"/>
        <v/>
      </c>
      <c r="H77" s="108" t="str">
        <f ca="1">IF(OR($P77="国保連へ申請",$P77="申請可"),IF(N77&gt;0,総括表!$E$8,""),"")</f>
        <v/>
      </c>
      <c r="I77" s="65" t="str">
        <f t="shared" ca="1" si="21"/>
        <v/>
      </c>
      <c r="J77" s="65" t="str">
        <f t="shared" ca="1" si="22"/>
        <v/>
      </c>
      <c r="K77" s="65" t="str">
        <f t="shared" ca="1" si="23"/>
        <v/>
      </c>
      <c r="L77" s="65" t="str">
        <f t="shared" ca="1" si="24"/>
        <v/>
      </c>
      <c r="M77" s="65" t="str">
        <f t="shared" ca="1" si="25"/>
        <v/>
      </c>
      <c r="N77" s="66" t="str">
        <f t="shared" ca="1" si="19"/>
        <v/>
      </c>
      <c r="O77" s="78"/>
      <c r="P77" s="133" t="str">
        <f t="shared" ca="1" si="26"/>
        <v/>
      </c>
    </row>
    <row r="78" spans="2:18" ht="22.5" customHeight="1" x14ac:dyDescent="0.15">
      <c r="B78" s="64">
        <f t="shared" si="20"/>
        <v>75</v>
      </c>
      <c r="C78" s="107" t="str">
        <f t="shared" ca="1" si="14"/>
        <v/>
      </c>
      <c r="D78" s="107" t="str">
        <f t="shared" ca="1" si="15"/>
        <v/>
      </c>
      <c r="E78" s="107" t="str">
        <f t="shared" ca="1" si="16"/>
        <v/>
      </c>
      <c r="F78" s="107" t="str">
        <f t="shared" ca="1" si="17"/>
        <v/>
      </c>
      <c r="G78" s="108" t="str">
        <f t="shared" ca="1" si="18"/>
        <v/>
      </c>
      <c r="H78" s="108" t="str">
        <f ca="1">IF(OR($P78="国保連へ申請",$P78="申請可"),IF(N78&gt;0,総括表!$E$8,""),"")</f>
        <v/>
      </c>
      <c r="I78" s="65" t="str">
        <f t="shared" ca="1" si="21"/>
        <v/>
      </c>
      <c r="J78" s="65" t="str">
        <f t="shared" ca="1" si="22"/>
        <v/>
      </c>
      <c r="K78" s="65" t="str">
        <f t="shared" ca="1" si="23"/>
        <v/>
      </c>
      <c r="L78" s="65" t="str">
        <f t="shared" ca="1" si="24"/>
        <v/>
      </c>
      <c r="M78" s="65" t="str">
        <f t="shared" ca="1" si="25"/>
        <v/>
      </c>
      <c r="N78" s="66" t="str">
        <f t="shared" ca="1" si="19"/>
        <v/>
      </c>
      <c r="O78" s="78"/>
      <c r="P78" s="133" t="str">
        <f t="shared" ca="1" si="26"/>
        <v/>
      </c>
    </row>
    <row r="79" spans="2:18" ht="22.5" customHeight="1" x14ac:dyDescent="0.15">
      <c r="B79" s="64">
        <f t="shared" si="20"/>
        <v>76</v>
      </c>
      <c r="C79" s="107" t="str">
        <f t="shared" ca="1" si="14"/>
        <v/>
      </c>
      <c r="D79" s="107" t="str">
        <f t="shared" ca="1" si="15"/>
        <v/>
      </c>
      <c r="E79" s="107" t="str">
        <f t="shared" ca="1" si="16"/>
        <v/>
      </c>
      <c r="F79" s="107" t="str">
        <f t="shared" ca="1" si="17"/>
        <v/>
      </c>
      <c r="G79" s="108" t="str">
        <f t="shared" ca="1" si="18"/>
        <v/>
      </c>
      <c r="H79" s="108" t="str">
        <f ca="1">IF(OR($P79="国保連へ申請",$P79="申請可"),IF(N79&gt;0,総括表!$E$8,""),"")</f>
        <v/>
      </c>
      <c r="I79" s="65" t="str">
        <f t="shared" ca="1" si="21"/>
        <v/>
      </c>
      <c r="J79" s="65" t="str">
        <f t="shared" ca="1" si="22"/>
        <v/>
      </c>
      <c r="K79" s="65" t="str">
        <f t="shared" ca="1" si="23"/>
        <v/>
      </c>
      <c r="L79" s="65" t="str">
        <f t="shared" ca="1" si="24"/>
        <v/>
      </c>
      <c r="M79" s="65" t="str">
        <f t="shared" ca="1" si="25"/>
        <v/>
      </c>
      <c r="N79" s="66" t="str">
        <f t="shared" ca="1" si="19"/>
        <v/>
      </c>
      <c r="O79" s="78"/>
      <c r="P79" s="133" t="str">
        <f t="shared" ca="1" si="26"/>
        <v/>
      </c>
    </row>
    <row r="80" spans="2:18" ht="22.5" customHeight="1" x14ac:dyDescent="0.15">
      <c r="B80" s="64">
        <f t="shared" si="20"/>
        <v>77</v>
      </c>
      <c r="C80" s="107" t="str">
        <f t="shared" ca="1" si="14"/>
        <v/>
      </c>
      <c r="D80" s="107" t="str">
        <f t="shared" ca="1" si="15"/>
        <v/>
      </c>
      <c r="E80" s="107" t="str">
        <f t="shared" ca="1" si="16"/>
        <v/>
      </c>
      <c r="F80" s="107" t="str">
        <f t="shared" ca="1" si="17"/>
        <v/>
      </c>
      <c r="G80" s="108" t="str">
        <f t="shared" ca="1" si="18"/>
        <v/>
      </c>
      <c r="H80" s="108" t="str">
        <f ca="1">IF(OR($P80="国保連へ申請",$P80="申請可"),IF(N80&gt;0,総括表!$E$8,""),"")</f>
        <v/>
      </c>
      <c r="I80" s="65" t="str">
        <f t="shared" ca="1" si="21"/>
        <v/>
      </c>
      <c r="J80" s="65" t="str">
        <f t="shared" ca="1" si="22"/>
        <v/>
      </c>
      <c r="K80" s="65" t="str">
        <f t="shared" ca="1" si="23"/>
        <v/>
      </c>
      <c r="L80" s="65" t="str">
        <f t="shared" ca="1" si="24"/>
        <v/>
      </c>
      <c r="M80" s="65" t="str">
        <f t="shared" ca="1" si="25"/>
        <v/>
      </c>
      <c r="N80" s="66" t="str">
        <f t="shared" ca="1" si="19"/>
        <v/>
      </c>
      <c r="O80" s="78"/>
      <c r="P80" s="133" t="str">
        <f t="shared" ca="1" si="26"/>
        <v/>
      </c>
    </row>
    <row r="81" spans="2:16" ht="22.5" customHeight="1" x14ac:dyDescent="0.15">
      <c r="B81" s="64">
        <f t="shared" si="20"/>
        <v>78</v>
      </c>
      <c r="C81" s="107" t="str">
        <f t="shared" ca="1" si="14"/>
        <v/>
      </c>
      <c r="D81" s="107" t="str">
        <f t="shared" ca="1" si="15"/>
        <v/>
      </c>
      <c r="E81" s="107" t="str">
        <f t="shared" ca="1" si="16"/>
        <v/>
      </c>
      <c r="F81" s="107" t="str">
        <f t="shared" ca="1" si="17"/>
        <v/>
      </c>
      <c r="G81" s="108" t="str">
        <f t="shared" ca="1" si="18"/>
        <v/>
      </c>
      <c r="H81" s="108" t="str">
        <f ca="1">IF(OR($P81="国保連へ申請",$P81="申請可"),IF(N81&gt;0,総括表!$E$8,""),"")</f>
        <v/>
      </c>
      <c r="I81" s="65" t="str">
        <f t="shared" ca="1" si="21"/>
        <v/>
      </c>
      <c r="J81" s="65" t="str">
        <f t="shared" ca="1" si="22"/>
        <v/>
      </c>
      <c r="K81" s="65" t="str">
        <f t="shared" ca="1" si="23"/>
        <v/>
      </c>
      <c r="L81" s="65" t="str">
        <f t="shared" ca="1" si="24"/>
        <v/>
      </c>
      <c r="M81" s="65" t="str">
        <f t="shared" ca="1" si="25"/>
        <v/>
      </c>
      <c r="N81" s="66" t="str">
        <f t="shared" ca="1" si="19"/>
        <v/>
      </c>
      <c r="O81" s="78"/>
      <c r="P81" s="133" t="str">
        <f t="shared" ca="1" si="26"/>
        <v/>
      </c>
    </row>
    <row r="82" spans="2:16" ht="22.5" customHeight="1" x14ac:dyDescent="0.15">
      <c r="B82" s="64">
        <f t="shared" si="20"/>
        <v>79</v>
      </c>
      <c r="C82" s="107" t="str">
        <f t="shared" ca="1" si="14"/>
        <v/>
      </c>
      <c r="D82" s="107" t="str">
        <f t="shared" ca="1" si="15"/>
        <v/>
      </c>
      <c r="E82" s="107" t="str">
        <f t="shared" ca="1" si="16"/>
        <v/>
      </c>
      <c r="F82" s="107" t="str">
        <f t="shared" ca="1" si="17"/>
        <v/>
      </c>
      <c r="G82" s="108" t="str">
        <f t="shared" ca="1" si="18"/>
        <v/>
      </c>
      <c r="H82" s="108" t="str">
        <f ca="1">IF(OR($P82="国保連へ申請",$P82="申請可"),IF(N82&gt;0,総括表!$E$8,""),"")</f>
        <v/>
      </c>
      <c r="I82" s="65" t="str">
        <f t="shared" ca="1" si="21"/>
        <v/>
      </c>
      <c r="J82" s="65" t="str">
        <f t="shared" ca="1" si="22"/>
        <v/>
      </c>
      <c r="K82" s="65" t="str">
        <f t="shared" ca="1" si="23"/>
        <v/>
      </c>
      <c r="L82" s="65" t="str">
        <f t="shared" ca="1" si="24"/>
        <v/>
      </c>
      <c r="M82" s="65" t="str">
        <f t="shared" ca="1" si="25"/>
        <v/>
      </c>
      <c r="N82" s="66" t="str">
        <f t="shared" ca="1" si="19"/>
        <v/>
      </c>
      <c r="O82" s="78"/>
      <c r="P82" s="133" t="str">
        <f t="shared" ca="1" si="26"/>
        <v/>
      </c>
    </row>
    <row r="83" spans="2:16" ht="22.5" customHeight="1" x14ac:dyDescent="0.15">
      <c r="B83" s="64">
        <f t="shared" si="20"/>
        <v>80</v>
      </c>
      <c r="C83" s="107" t="str">
        <f t="shared" ca="1" si="14"/>
        <v/>
      </c>
      <c r="D83" s="107" t="str">
        <f t="shared" ca="1" si="15"/>
        <v/>
      </c>
      <c r="E83" s="107" t="str">
        <f t="shared" ca="1" si="16"/>
        <v/>
      </c>
      <c r="F83" s="107" t="str">
        <f t="shared" ca="1" si="17"/>
        <v/>
      </c>
      <c r="G83" s="108" t="str">
        <f t="shared" ca="1" si="18"/>
        <v/>
      </c>
      <c r="H83" s="108" t="str">
        <f ca="1">IF(OR($P83="国保連へ申請",$P83="申請可"),IF(N83&gt;0,総括表!$E$8,""),"")</f>
        <v/>
      </c>
      <c r="I83" s="65" t="str">
        <f t="shared" ca="1" si="21"/>
        <v/>
      </c>
      <c r="J83" s="65" t="str">
        <f t="shared" ca="1" si="22"/>
        <v/>
      </c>
      <c r="K83" s="65" t="str">
        <f t="shared" ca="1" si="23"/>
        <v/>
      </c>
      <c r="L83" s="65" t="str">
        <f t="shared" ca="1" si="24"/>
        <v/>
      </c>
      <c r="M83" s="65" t="str">
        <f t="shared" ca="1" si="25"/>
        <v/>
      </c>
      <c r="N83" s="66" t="str">
        <f t="shared" ca="1" si="19"/>
        <v/>
      </c>
      <c r="O83" s="78"/>
      <c r="P83" s="133" t="str">
        <f t="shared" ca="1" si="26"/>
        <v/>
      </c>
    </row>
    <row r="84" spans="2:16" ht="22.5" customHeight="1" x14ac:dyDescent="0.15">
      <c r="B84" s="64">
        <f t="shared" si="20"/>
        <v>81</v>
      </c>
      <c r="C84" s="107" t="str">
        <f t="shared" ca="1" si="14"/>
        <v/>
      </c>
      <c r="D84" s="107" t="str">
        <f t="shared" ca="1" si="15"/>
        <v/>
      </c>
      <c r="E84" s="107" t="str">
        <f t="shared" ca="1" si="16"/>
        <v/>
      </c>
      <c r="F84" s="107" t="str">
        <f t="shared" ca="1" si="17"/>
        <v/>
      </c>
      <c r="G84" s="108" t="str">
        <f t="shared" ca="1" si="18"/>
        <v/>
      </c>
      <c r="H84" s="108" t="str">
        <f ca="1">IF(OR($P84="国保連へ申請",$P84="申請可"),IF(N84&gt;0,総括表!$E$8,""),"")</f>
        <v/>
      </c>
      <c r="I84" s="65" t="str">
        <f t="shared" ca="1" si="21"/>
        <v/>
      </c>
      <c r="J84" s="65" t="str">
        <f t="shared" ca="1" si="22"/>
        <v/>
      </c>
      <c r="K84" s="65" t="str">
        <f t="shared" ca="1" si="23"/>
        <v/>
      </c>
      <c r="L84" s="65" t="str">
        <f t="shared" ca="1" si="24"/>
        <v/>
      </c>
      <c r="M84" s="65" t="str">
        <f t="shared" ca="1" si="25"/>
        <v/>
      </c>
      <c r="N84" s="66" t="str">
        <f t="shared" ca="1" si="19"/>
        <v/>
      </c>
      <c r="O84" s="78"/>
      <c r="P84" s="133" t="str">
        <f t="shared" ca="1" si="26"/>
        <v/>
      </c>
    </row>
    <row r="85" spans="2:16" ht="22.5" customHeight="1" x14ac:dyDescent="0.15">
      <c r="B85" s="64">
        <f t="shared" si="20"/>
        <v>82</v>
      </c>
      <c r="C85" s="107" t="str">
        <f t="shared" ca="1" si="14"/>
        <v/>
      </c>
      <c r="D85" s="107" t="str">
        <f t="shared" ca="1" si="15"/>
        <v/>
      </c>
      <c r="E85" s="107" t="str">
        <f t="shared" ca="1" si="16"/>
        <v/>
      </c>
      <c r="F85" s="107" t="str">
        <f t="shared" ca="1" si="17"/>
        <v/>
      </c>
      <c r="G85" s="108" t="str">
        <f t="shared" ca="1" si="18"/>
        <v/>
      </c>
      <c r="H85" s="108" t="str">
        <f ca="1">IF(OR($P85="国保連へ申請",$P85="申請可"),IF(N85&gt;0,総括表!$E$8,""),"")</f>
        <v/>
      </c>
      <c r="I85" s="65" t="str">
        <f t="shared" ca="1" si="21"/>
        <v/>
      </c>
      <c r="J85" s="65" t="str">
        <f t="shared" ca="1" si="22"/>
        <v/>
      </c>
      <c r="K85" s="65" t="str">
        <f t="shared" ca="1" si="23"/>
        <v/>
      </c>
      <c r="L85" s="65" t="str">
        <f t="shared" ca="1" si="24"/>
        <v/>
      </c>
      <c r="M85" s="65" t="str">
        <f t="shared" ca="1" si="25"/>
        <v/>
      </c>
      <c r="N85" s="66" t="str">
        <f t="shared" ca="1" si="19"/>
        <v/>
      </c>
      <c r="O85" s="78"/>
      <c r="P85" s="133" t="str">
        <f t="shared" ca="1" si="26"/>
        <v/>
      </c>
    </row>
    <row r="86" spans="2:16" ht="22.5" customHeight="1" x14ac:dyDescent="0.15">
      <c r="B86" s="64">
        <f t="shared" si="20"/>
        <v>83</v>
      </c>
      <c r="C86" s="107" t="str">
        <f t="shared" ca="1" si="14"/>
        <v/>
      </c>
      <c r="D86" s="107" t="str">
        <f t="shared" ca="1" si="15"/>
        <v/>
      </c>
      <c r="E86" s="107" t="str">
        <f t="shared" ca="1" si="16"/>
        <v/>
      </c>
      <c r="F86" s="107" t="str">
        <f t="shared" ca="1" si="17"/>
        <v/>
      </c>
      <c r="G86" s="108" t="str">
        <f t="shared" ca="1" si="18"/>
        <v/>
      </c>
      <c r="H86" s="108" t="str">
        <f ca="1">IF(OR($P86="国保連へ申請",$P86="申請可"),IF(N86&gt;0,総括表!$E$8,""),"")</f>
        <v/>
      </c>
      <c r="I86" s="65" t="str">
        <f t="shared" ca="1" si="21"/>
        <v/>
      </c>
      <c r="J86" s="65" t="str">
        <f t="shared" ca="1" si="22"/>
        <v/>
      </c>
      <c r="K86" s="65" t="str">
        <f t="shared" ca="1" si="23"/>
        <v/>
      </c>
      <c r="L86" s="65" t="str">
        <f t="shared" ca="1" si="24"/>
        <v/>
      </c>
      <c r="M86" s="65" t="str">
        <f t="shared" ca="1" si="25"/>
        <v/>
      </c>
      <c r="N86" s="66" t="str">
        <f t="shared" ca="1" si="19"/>
        <v/>
      </c>
      <c r="O86" s="78"/>
      <c r="P86" s="133" t="str">
        <f t="shared" ca="1" si="26"/>
        <v/>
      </c>
    </row>
    <row r="87" spans="2:16" ht="22.5" customHeight="1" x14ac:dyDescent="0.15">
      <c r="B87" s="64">
        <f t="shared" si="20"/>
        <v>84</v>
      </c>
      <c r="C87" s="107" t="str">
        <f t="shared" ca="1" si="14"/>
        <v/>
      </c>
      <c r="D87" s="107" t="str">
        <f t="shared" ca="1" si="15"/>
        <v/>
      </c>
      <c r="E87" s="107" t="str">
        <f t="shared" ca="1" si="16"/>
        <v/>
      </c>
      <c r="F87" s="107" t="str">
        <f t="shared" ca="1" si="17"/>
        <v/>
      </c>
      <c r="G87" s="108" t="str">
        <f t="shared" ca="1" si="18"/>
        <v/>
      </c>
      <c r="H87" s="108" t="str">
        <f ca="1">IF(OR($P87="国保連へ申請",$P87="申請可"),IF(N87&gt;0,総括表!$E$8,""),"")</f>
        <v/>
      </c>
      <c r="I87" s="65" t="str">
        <f t="shared" ca="1" si="21"/>
        <v/>
      </c>
      <c r="J87" s="65" t="str">
        <f t="shared" ca="1" si="22"/>
        <v/>
      </c>
      <c r="K87" s="65" t="str">
        <f t="shared" ca="1" si="23"/>
        <v/>
      </c>
      <c r="L87" s="65" t="str">
        <f t="shared" ca="1" si="24"/>
        <v/>
      </c>
      <c r="M87" s="65" t="str">
        <f t="shared" ca="1" si="25"/>
        <v/>
      </c>
      <c r="N87" s="66" t="str">
        <f t="shared" ca="1" si="19"/>
        <v/>
      </c>
      <c r="O87" s="78"/>
      <c r="P87" s="133" t="str">
        <f t="shared" ca="1" si="26"/>
        <v/>
      </c>
    </row>
    <row r="88" spans="2:16" ht="22.5" customHeight="1" x14ac:dyDescent="0.15">
      <c r="B88" s="64">
        <f t="shared" si="20"/>
        <v>85</v>
      </c>
      <c r="C88" s="107" t="str">
        <f t="shared" ca="1" si="14"/>
        <v/>
      </c>
      <c r="D88" s="107" t="str">
        <f t="shared" ca="1" si="15"/>
        <v/>
      </c>
      <c r="E88" s="107" t="str">
        <f t="shared" ca="1" si="16"/>
        <v/>
      </c>
      <c r="F88" s="107" t="str">
        <f t="shared" ca="1" si="17"/>
        <v/>
      </c>
      <c r="G88" s="108" t="str">
        <f t="shared" ca="1" si="18"/>
        <v/>
      </c>
      <c r="H88" s="108" t="str">
        <f ca="1">IF(OR($P88="国保連へ申請",$P88="申請可"),IF(N88&gt;0,総括表!$E$8,""),"")</f>
        <v/>
      </c>
      <c r="I88" s="65" t="str">
        <f t="shared" ca="1" si="21"/>
        <v/>
      </c>
      <c r="J88" s="65" t="str">
        <f t="shared" ca="1" si="22"/>
        <v/>
      </c>
      <c r="K88" s="65" t="str">
        <f t="shared" ca="1" si="23"/>
        <v/>
      </c>
      <c r="L88" s="65" t="str">
        <f t="shared" ca="1" si="24"/>
        <v/>
      </c>
      <c r="M88" s="65" t="str">
        <f t="shared" ca="1" si="25"/>
        <v/>
      </c>
      <c r="N88" s="66" t="str">
        <f t="shared" ca="1" si="19"/>
        <v/>
      </c>
      <c r="O88" s="78"/>
      <c r="P88" s="133" t="str">
        <f t="shared" ca="1" si="26"/>
        <v/>
      </c>
    </row>
    <row r="89" spans="2:16" ht="22.5" customHeight="1" x14ac:dyDescent="0.15">
      <c r="B89" s="64">
        <f t="shared" si="20"/>
        <v>86</v>
      </c>
      <c r="C89" s="107" t="str">
        <f t="shared" ca="1" si="14"/>
        <v/>
      </c>
      <c r="D89" s="107" t="str">
        <f t="shared" ca="1" si="15"/>
        <v/>
      </c>
      <c r="E89" s="107" t="str">
        <f t="shared" ca="1" si="16"/>
        <v/>
      </c>
      <c r="F89" s="107" t="str">
        <f t="shared" ca="1" si="17"/>
        <v/>
      </c>
      <c r="G89" s="108" t="str">
        <f t="shared" ca="1" si="18"/>
        <v/>
      </c>
      <c r="H89" s="108" t="str">
        <f ca="1">IF(OR($P89="国保連へ申請",$P89="申請可"),IF(N89&gt;0,総括表!$E$8,""),"")</f>
        <v/>
      </c>
      <c r="I89" s="65" t="str">
        <f t="shared" ca="1" si="21"/>
        <v/>
      </c>
      <c r="J89" s="65" t="str">
        <f t="shared" ca="1" si="22"/>
        <v/>
      </c>
      <c r="K89" s="65" t="str">
        <f t="shared" ca="1" si="23"/>
        <v/>
      </c>
      <c r="L89" s="65" t="str">
        <f t="shared" ca="1" si="24"/>
        <v/>
      </c>
      <c r="M89" s="65" t="str">
        <f t="shared" ca="1" si="25"/>
        <v/>
      </c>
      <c r="N89" s="66" t="str">
        <f t="shared" ca="1" si="19"/>
        <v/>
      </c>
      <c r="O89" s="78"/>
      <c r="P89" s="133" t="str">
        <f t="shared" ca="1" si="26"/>
        <v/>
      </c>
    </row>
    <row r="90" spans="2:16" ht="22.5" customHeight="1" x14ac:dyDescent="0.15">
      <c r="B90" s="64">
        <f t="shared" si="20"/>
        <v>87</v>
      </c>
      <c r="C90" s="107" t="str">
        <f t="shared" ca="1" si="14"/>
        <v/>
      </c>
      <c r="D90" s="107" t="str">
        <f t="shared" ca="1" si="15"/>
        <v/>
      </c>
      <c r="E90" s="107" t="str">
        <f t="shared" ca="1" si="16"/>
        <v/>
      </c>
      <c r="F90" s="107" t="str">
        <f t="shared" ca="1" si="17"/>
        <v/>
      </c>
      <c r="G90" s="108" t="str">
        <f t="shared" ca="1" si="18"/>
        <v/>
      </c>
      <c r="H90" s="108" t="str">
        <f ca="1">IF(OR($P90="国保連へ申請",$P90="申請可"),IF(N90&gt;0,総括表!$E$8,""),"")</f>
        <v/>
      </c>
      <c r="I90" s="65" t="str">
        <f t="shared" ca="1" si="21"/>
        <v/>
      </c>
      <c r="J90" s="65" t="str">
        <f t="shared" ca="1" si="22"/>
        <v/>
      </c>
      <c r="K90" s="65" t="str">
        <f t="shared" ca="1" si="23"/>
        <v/>
      </c>
      <c r="L90" s="65" t="str">
        <f t="shared" ca="1" si="24"/>
        <v/>
      </c>
      <c r="M90" s="65" t="str">
        <f t="shared" ca="1" si="25"/>
        <v/>
      </c>
      <c r="N90" s="66" t="str">
        <f t="shared" ca="1" si="19"/>
        <v/>
      </c>
      <c r="O90" s="78"/>
      <c r="P90" s="133" t="str">
        <f t="shared" ca="1" si="26"/>
        <v/>
      </c>
    </row>
    <row r="91" spans="2:16" ht="22.5" customHeight="1" x14ac:dyDescent="0.15">
      <c r="B91" s="64">
        <f t="shared" si="20"/>
        <v>88</v>
      </c>
      <c r="C91" s="107" t="str">
        <f t="shared" ca="1" si="14"/>
        <v/>
      </c>
      <c r="D91" s="107" t="str">
        <f t="shared" ca="1" si="15"/>
        <v/>
      </c>
      <c r="E91" s="107" t="str">
        <f t="shared" ca="1" si="16"/>
        <v/>
      </c>
      <c r="F91" s="107" t="str">
        <f t="shared" ca="1" si="17"/>
        <v/>
      </c>
      <c r="G91" s="108" t="str">
        <f t="shared" ca="1" si="18"/>
        <v/>
      </c>
      <c r="H91" s="108" t="str">
        <f ca="1">IF(OR($P91="国保連へ申請",$P91="申請可"),IF(N91&gt;0,総括表!$E$8,""),"")</f>
        <v/>
      </c>
      <c r="I91" s="65" t="str">
        <f t="shared" ca="1" si="21"/>
        <v/>
      </c>
      <c r="J91" s="65" t="str">
        <f t="shared" ca="1" si="22"/>
        <v/>
      </c>
      <c r="K91" s="65" t="str">
        <f t="shared" ca="1" si="23"/>
        <v/>
      </c>
      <c r="L91" s="65" t="str">
        <f t="shared" ca="1" si="24"/>
        <v/>
      </c>
      <c r="M91" s="65" t="str">
        <f t="shared" ca="1" si="25"/>
        <v/>
      </c>
      <c r="N91" s="66" t="str">
        <f t="shared" ca="1" si="19"/>
        <v/>
      </c>
      <c r="O91" s="78"/>
      <c r="P91" s="133" t="str">
        <f t="shared" ca="1" si="26"/>
        <v/>
      </c>
    </row>
    <row r="92" spans="2:16" ht="22.5" customHeight="1" x14ac:dyDescent="0.15">
      <c r="B92" s="64">
        <f t="shared" si="20"/>
        <v>89</v>
      </c>
      <c r="C92" s="107" t="str">
        <f t="shared" ca="1" si="14"/>
        <v/>
      </c>
      <c r="D92" s="107" t="str">
        <f t="shared" ca="1" si="15"/>
        <v/>
      </c>
      <c r="E92" s="107" t="str">
        <f t="shared" ca="1" si="16"/>
        <v/>
      </c>
      <c r="F92" s="107" t="str">
        <f t="shared" ca="1" si="17"/>
        <v/>
      </c>
      <c r="G92" s="108" t="str">
        <f t="shared" ca="1" si="18"/>
        <v/>
      </c>
      <c r="H92" s="108" t="str">
        <f ca="1">IF(OR($P92="国保連へ申請",$P92="申請可"),IF(N92&gt;0,総括表!$E$8,""),"")</f>
        <v/>
      </c>
      <c r="I92" s="65" t="str">
        <f t="shared" ca="1" si="21"/>
        <v/>
      </c>
      <c r="J92" s="65" t="str">
        <f t="shared" ca="1" si="22"/>
        <v/>
      </c>
      <c r="K92" s="65" t="str">
        <f t="shared" ca="1" si="23"/>
        <v/>
      </c>
      <c r="L92" s="65" t="str">
        <f t="shared" ca="1" si="24"/>
        <v/>
      </c>
      <c r="M92" s="65" t="str">
        <f t="shared" ca="1" si="25"/>
        <v/>
      </c>
      <c r="N92" s="66" t="str">
        <f t="shared" ca="1" si="19"/>
        <v/>
      </c>
      <c r="O92" s="78"/>
      <c r="P92" s="133" t="str">
        <f t="shared" ca="1" si="26"/>
        <v/>
      </c>
    </row>
    <row r="93" spans="2:16" ht="22.5" customHeight="1" x14ac:dyDescent="0.15">
      <c r="B93" s="64">
        <f t="shared" si="20"/>
        <v>90</v>
      </c>
      <c r="C93" s="107" t="str">
        <f t="shared" ca="1" si="14"/>
        <v/>
      </c>
      <c r="D93" s="107" t="str">
        <f t="shared" ca="1" si="15"/>
        <v/>
      </c>
      <c r="E93" s="107" t="str">
        <f t="shared" ca="1" si="16"/>
        <v/>
      </c>
      <c r="F93" s="107" t="str">
        <f t="shared" ca="1" si="17"/>
        <v/>
      </c>
      <c r="G93" s="108" t="str">
        <f t="shared" ca="1" si="18"/>
        <v/>
      </c>
      <c r="H93" s="108" t="str">
        <f ca="1">IF(OR($P93="国保連へ申請",$P93="申請可"),IF(N93&gt;0,総括表!$E$8,""),"")</f>
        <v/>
      </c>
      <c r="I93" s="65" t="str">
        <f t="shared" ca="1" si="21"/>
        <v/>
      </c>
      <c r="J93" s="65" t="str">
        <f t="shared" ca="1" si="22"/>
        <v/>
      </c>
      <c r="K93" s="65" t="str">
        <f t="shared" ca="1" si="23"/>
        <v/>
      </c>
      <c r="L93" s="65" t="str">
        <f t="shared" ca="1" si="24"/>
        <v/>
      </c>
      <c r="M93" s="65" t="str">
        <f t="shared" ca="1" si="25"/>
        <v/>
      </c>
      <c r="N93" s="66" t="str">
        <f t="shared" ca="1" si="19"/>
        <v/>
      </c>
      <c r="O93" s="78"/>
      <c r="P93" s="133" t="str">
        <f t="shared" ca="1" si="26"/>
        <v/>
      </c>
    </row>
    <row r="94" spans="2:16" ht="22.5" customHeight="1" x14ac:dyDescent="0.15">
      <c r="B94" s="64">
        <f t="shared" si="20"/>
        <v>91</v>
      </c>
      <c r="C94" s="107" t="str">
        <f t="shared" ca="1" si="14"/>
        <v/>
      </c>
      <c r="D94" s="107" t="str">
        <f t="shared" ca="1" si="15"/>
        <v/>
      </c>
      <c r="E94" s="107" t="str">
        <f t="shared" ca="1" si="16"/>
        <v/>
      </c>
      <c r="F94" s="107" t="str">
        <f t="shared" ca="1" si="17"/>
        <v/>
      </c>
      <c r="G94" s="108" t="str">
        <f t="shared" ca="1" si="18"/>
        <v/>
      </c>
      <c r="H94" s="108" t="str">
        <f ca="1">IF(OR($P94="国保連へ申請",$P94="申請可"),IF(N94&gt;0,総括表!$E$8,""),"")</f>
        <v/>
      </c>
      <c r="I94" s="65" t="str">
        <f t="shared" ca="1" si="21"/>
        <v/>
      </c>
      <c r="J94" s="65" t="str">
        <f t="shared" ca="1" si="22"/>
        <v/>
      </c>
      <c r="K94" s="65" t="str">
        <f t="shared" ca="1" si="23"/>
        <v/>
      </c>
      <c r="L94" s="65" t="str">
        <f t="shared" ca="1" si="24"/>
        <v/>
      </c>
      <c r="M94" s="65" t="str">
        <f t="shared" ca="1" si="25"/>
        <v/>
      </c>
      <c r="N94" s="66" t="str">
        <f t="shared" ca="1" si="19"/>
        <v/>
      </c>
      <c r="O94" s="78"/>
      <c r="P94" s="133" t="str">
        <f t="shared" ca="1" si="26"/>
        <v/>
      </c>
    </row>
    <row r="95" spans="2:16" ht="22.5" customHeight="1" x14ac:dyDescent="0.15">
      <c r="B95" s="64">
        <f t="shared" si="20"/>
        <v>92</v>
      </c>
      <c r="C95" s="107" t="str">
        <f t="shared" ca="1" si="14"/>
        <v/>
      </c>
      <c r="D95" s="107" t="str">
        <f t="shared" ca="1" si="15"/>
        <v/>
      </c>
      <c r="E95" s="107" t="str">
        <f t="shared" ca="1" si="16"/>
        <v/>
      </c>
      <c r="F95" s="107" t="str">
        <f t="shared" ca="1" si="17"/>
        <v/>
      </c>
      <c r="G95" s="108" t="str">
        <f t="shared" ca="1" si="18"/>
        <v/>
      </c>
      <c r="H95" s="108" t="str">
        <f ca="1">IF(OR($P95="国保連へ申請",$P95="申請可"),IF(N95&gt;0,総括表!$E$8,""),"")</f>
        <v/>
      </c>
      <c r="I95" s="65" t="str">
        <f t="shared" ca="1" si="21"/>
        <v/>
      </c>
      <c r="J95" s="65" t="str">
        <f t="shared" ca="1" si="22"/>
        <v/>
      </c>
      <c r="K95" s="65" t="str">
        <f t="shared" ca="1" si="23"/>
        <v/>
      </c>
      <c r="L95" s="65" t="str">
        <f t="shared" ca="1" si="24"/>
        <v/>
      </c>
      <c r="M95" s="65" t="str">
        <f t="shared" ca="1" si="25"/>
        <v/>
      </c>
      <c r="N95" s="66" t="str">
        <f t="shared" ca="1" si="19"/>
        <v/>
      </c>
      <c r="O95" s="78"/>
      <c r="P95" s="133" t="str">
        <f t="shared" ca="1" si="26"/>
        <v/>
      </c>
    </row>
    <row r="96" spans="2:16" ht="22.5" customHeight="1" x14ac:dyDescent="0.15">
      <c r="B96" s="64">
        <f t="shared" si="20"/>
        <v>93</v>
      </c>
      <c r="C96" s="107" t="str">
        <f t="shared" ca="1" si="14"/>
        <v/>
      </c>
      <c r="D96" s="107" t="str">
        <f t="shared" ca="1" si="15"/>
        <v/>
      </c>
      <c r="E96" s="107" t="str">
        <f t="shared" ca="1" si="16"/>
        <v/>
      </c>
      <c r="F96" s="107" t="str">
        <f t="shared" ca="1" si="17"/>
        <v/>
      </c>
      <c r="G96" s="108" t="str">
        <f t="shared" ca="1" si="18"/>
        <v/>
      </c>
      <c r="H96" s="108" t="str">
        <f ca="1">IF(OR($P96="国保連へ申請",$P96="申請可"),IF(N96&gt;0,総括表!$E$8,""),"")</f>
        <v/>
      </c>
      <c r="I96" s="65" t="str">
        <f t="shared" ca="1" si="21"/>
        <v/>
      </c>
      <c r="J96" s="65" t="str">
        <f t="shared" ca="1" si="22"/>
        <v/>
      </c>
      <c r="K96" s="65" t="str">
        <f t="shared" ca="1" si="23"/>
        <v/>
      </c>
      <c r="L96" s="65" t="str">
        <f t="shared" ca="1" si="24"/>
        <v/>
      </c>
      <c r="M96" s="65" t="str">
        <f t="shared" ca="1" si="25"/>
        <v/>
      </c>
      <c r="N96" s="66" t="str">
        <f t="shared" ca="1" si="19"/>
        <v/>
      </c>
      <c r="O96" s="78"/>
      <c r="P96" s="133" t="str">
        <f t="shared" ca="1" si="26"/>
        <v/>
      </c>
    </row>
    <row r="97" spans="2:16" ht="22.5" customHeight="1" x14ac:dyDescent="0.15">
      <c r="B97" s="64">
        <f t="shared" si="20"/>
        <v>94</v>
      </c>
      <c r="C97" s="107" t="str">
        <f t="shared" ca="1" si="14"/>
        <v/>
      </c>
      <c r="D97" s="107" t="str">
        <f t="shared" ca="1" si="15"/>
        <v/>
      </c>
      <c r="E97" s="107" t="str">
        <f t="shared" ca="1" si="16"/>
        <v/>
      </c>
      <c r="F97" s="107" t="str">
        <f t="shared" ca="1" si="17"/>
        <v/>
      </c>
      <c r="G97" s="108" t="str">
        <f t="shared" ca="1" si="18"/>
        <v/>
      </c>
      <c r="H97" s="108" t="str">
        <f ca="1">IF(OR($P97="国保連へ申請",$P97="申請可"),IF(N97&gt;0,総括表!$E$8,""),"")</f>
        <v/>
      </c>
      <c r="I97" s="65" t="str">
        <f t="shared" ca="1" si="21"/>
        <v/>
      </c>
      <c r="J97" s="65" t="str">
        <f t="shared" ca="1" si="22"/>
        <v/>
      </c>
      <c r="K97" s="65" t="str">
        <f t="shared" ca="1" si="23"/>
        <v/>
      </c>
      <c r="L97" s="65" t="str">
        <f t="shared" ca="1" si="24"/>
        <v/>
      </c>
      <c r="M97" s="65" t="str">
        <f t="shared" ca="1" si="25"/>
        <v/>
      </c>
      <c r="N97" s="66" t="str">
        <f t="shared" ca="1" si="19"/>
        <v/>
      </c>
      <c r="O97" s="78"/>
      <c r="P97" s="133" t="str">
        <f t="shared" ca="1" si="26"/>
        <v/>
      </c>
    </row>
    <row r="98" spans="2:16" ht="22.5" customHeight="1" x14ac:dyDescent="0.15">
      <c r="B98" s="64">
        <f t="shared" si="20"/>
        <v>95</v>
      </c>
      <c r="C98" s="107" t="str">
        <f t="shared" ca="1" si="14"/>
        <v/>
      </c>
      <c r="D98" s="107" t="str">
        <f t="shared" ca="1" si="15"/>
        <v/>
      </c>
      <c r="E98" s="107" t="str">
        <f t="shared" ca="1" si="16"/>
        <v/>
      </c>
      <c r="F98" s="107" t="str">
        <f t="shared" ca="1" si="17"/>
        <v/>
      </c>
      <c r="G98" s="108" t="str">
        <f t="shared" ca="1" si="18"/>
        <v/>
      </c>
      <c r="H98" s="108" t="str">
        <f ca="1">IF(OR($P98="国保連へ申請",$P98="申請可"),IF(N98&gt;0,総括表!$E$8,""),"")</f>
        <v/>
      </c>
      <c r="I98" s="65" t="str">
        <f t="shared" ca="1" si="21"/>
        <v/>
      </c>
      <c r="J98" s="65" t="str">
        <f t="shared" ca="1" si="22"/>
        <v/>
      </c>
      <c r="K98" s="65" t="str">
        <f t="shared" ca="1" si="23"/>
        <v/>
      </c>
      <c r="L98" s="65" t="str">
        <f t="shared" ca="1" si="24"/>
        <v/>
      </c>
      <c r="M98" s="65" t="str">
        <f t="shared" ca="1" si="25"/>
        <v/>
      </c>
      <c r="N98" s="66" t="str">
        <f t="shared" ca="1" si="19"/>
        <v/>
      </c>
      <c r="O98" s="78"/>
      <c r="P98" s="133" t="str">
        <f t="shared" ca="1" si="26"/>
        <v/>
      </c>
    </row>
    <row r="99" spans="2:16" ht="22.5" customHeight="1" x14ac:dyDescent="0.15">
      <c r="B99" s="64">
        <f t="shared" si="20"/>
        <v>96</v>
      </c>
      <c r="C99" s="107" t="str">
        <f t="shared" ca="1" si="14"/>
        <v/>
      </c>
      <c r="D99" s="107" t="str">
        <f t="shared" ca="1" si="15"/>
        <v/>
      </c>
      <c r="E99" s="107" t="str">
        <f t="shared" ca="1" si="16"/>
        <v/>
      </c>
      <c r="F99" s="107" t="str">
        <f t="shared" ca="1" si="17"/>
        <v/>
      </c>
      <c r="G99" s="108" t="str">
        <f t="shared" ca="1" si="18"/>
        <v/>
      </c>
      <c r="H99" s="108" t="str">
        <f ca="1">IF(OR($P99="国保連へ申請",$P99="申請可"),IF(N99&gt;0,総括表!$E$8,""),"")</f>
        <v/>
      </c>
      <c r="I99" s="65" t="str">
        <f t="shared" ca="1" si="21"/>
        <v/>
      </c>
      <c r="J99" s="65" t="str">
        <f t="shared" ca="1" si="22"/>
        <v/>
      </c>
      <c r="K99" s="65" t="str">
        <f t="shared" ca="1" si="23"/>
        <v/>
      </c>
      <c r="L99" s="65" t="str">
        <f t="shared" ca="1" si="24"/>
        <v/>
      </c>
      <c r="M99" s="65" t="str">
        <f t="shared" ca="1" si="25"/>
        <v/>
      </c>
      <c r="N99" s="66" t="str">
        <f t="shared" ca="1" si="19"/>
        <v/>
      </c>
      <c r="O99" s="78"/>
      <c r="P99" s="133" t="str">
        <f t="shared" ca="1" si="26"/>
        <v/>
      </c>
    </row>
    <row r="100" spans="2:16" ht="22.5" customHeight="1" x14ac:dyDescent="0.15">
      <c r="B100" s="64">
        <f t="shared" si="20"/>
        <v>97</v>
      </c>
      <c r="C100" s="107" t="str">
        <f t="shared" ca="1" si="14"/>
        <v/>
      </c>
      <c r="D100" s="107" t="str">
        <f t="shared" ca="1" si="15"/>
        <v/>
      </c>
      <c r="E100" s="107" t="str">
        <f t="shared" ca="1" si="16"/>
        <v/>
      </c>
      <c r="F100" s="107" t="str">
        <f t="shared" ca="1" si="17"/>
        <v/>
      </c>
      <c r="G100" s="108" t="str">
        <f t="shared" ca="1" si="18"/>
        <v/>
      </c>
      <c r="H100" s="108" t="str">
        <f ca="1">IF(OR($P100="国保連へ申請",$P100="申請可"),IF(N100&gt;0,総括表!$E$8,""),"")</f>
        <v/>
      </c>
      <c r="I100" s="65" t="str">
        <f t="shared" ca="1" si="21"/>
        <v/>
      </c>
      <c r="J100" s="65" t="str">
        <f t="shared" ca="1" si="22"/>
        <v/>
      </c>
      <c r="K100" s="65" t="str">
        <f t="shared" ca="1" si="23"/>
        <v/>
      </c>
      <c r="L100" s="65" t="str">
        <f t="shared" ca="1" si="24"/>
        <v/>
      </c>
      <c r="M100" s="65" t="str">
        <f t="shared" ca="1" si="25"/>
        <v/>
      </c>
      <c r="N100" s="66" t="str">
        <f t="shared" ca="1" si="19"/>
        <v/>
      </c>
      <c r="O100" s="78"/>
      <c r="P100" s="133" t="str">
        <f t="shared" ca="1" si="26"/>
        <v/>
      </c>
    </row>
    <row r="101" spans="2:16" ht="22.5" customHeight="1" x14ac:dyDescent="0.15">
      <c r="B101" s="64">
        <f t="shared" si="20"/>
        <v>98</v>
      </c>
      <c r="C101" s="107" t="str">
        <f t="shared" ca="1" si="14"/>
        <v/>
      </c>
      <c r="D101" s="107" t="str">
        <f t="shared" ca="1" si="15"/>
        <v/>
      </c>
      <c r="E101" s="107" t="str">
        <f t="shared" ca="1" si="16"/>
        <v/>
      </c>
      <c r="F101" s="107" t="str">
        <f t="shared" ca="1" si="17"/>
        <v/>
      </c>
      <c r="G101" s="108" t="str">
        <f t="shared" ca="1" si="18"/>
        <v/>
      </c>
      <c r="H101" s="108" t="str">
        <f ca="1">IF(OR($P101="国保連へ申請",$P101="申請可"),IF(N101&gt;0,総括表!$E$8,""),"")</f>
        <v/>
      </c>
      <c r="I101" s="65" t="str">
        <f t="shared" ca="1" si="21"/>
        <v/>
      </c>
      <c r="J101" s="65" t="str">
        <f t="shared" ca="1" si="22"/>
        <v/>
      </c>
      <c r="K101" s="65" t="str">
        <f t="shared" ca="1" si="23"/>
        <v/>
      </c>
      <c r="L101" s="65" t="str">
        <f t="shared" ca="1" si="24"/>
        <v/>
      </c>
      <c r="M101" s="65" t="str">
        <f t="shared" ca="1" si="25"/>
        <v/>
      </c>
      <c r="N101" s="66" t="str">
        <f t="shared" ca="1" si="19"/>
        <v/>
      </c>
      <c r="O101" s="78"/>
      <c r="P101" s="133" t="str">
        <f t="shared" ca="1" si="26"/>
        <v/>
      </c>
    </row>
    <row r="102" spans="2:16" ht="22.5" customHeight="1" x14ac:dyDescent="0.15">
      <c r="B102" s="64">
        <f t="shared" si="20"/>
        <v>99</v>
      </c>
      <c r="C102" s="107" t="str">
        <f t="shared" ca="1" si="14"/>
        <v/>
      </c>
      <c r="D102" s="107" t="str">
        <f t="shared" ca="1" si="15"/>
        <v/>
      </c>
      <c r="E102" s="107" t="str">
        <f t="shared" ca="1" si="16"/>
        <v/>
      </c>
      <c r="F102" s="107" t="str">
        <f t="shared" ca="1" si="17"/>
        <v/>
      </c>
      <c r="G102" s="108" t="str">
        <f t="shared" ca="1" si="18"/>
        <v/>
      </c>
      <c r="H102" s="108" t="str">
        <f ca="1">IF(OR($P102="国保連へ申請",$P102="申請可"),IF(N102&gt;0,総括表!$E$8,""),"")</f>
        <v/>
      </c>
      <c r="I102" s="65" t="str">
        <f t="shared" ca="1" si="21"/>
        <v/>
      </c>
      <c r="J102" s="65" t="str">
        <f t="shared" ca="1" si="22"/>
        <v/>
      </c>
      <c r="K102" s="65" t="str">
        <f t="shared" ca="1" si="23"/>
        <v/>
      </c>
      <c r="L102" s="65" t="str">
        <f t="shared" ca="1" si="24"/>
        <v/>
      </c>
      <c r="M102" s="65" t="str">
        <f t="shared" ca="1" si="25"/>
        <v/>
      </c>
      <c r="N102" s="66" t="str">
        <f t="shared" ca="1" si="19"/>
        <v/>
      </c>
      <c r="O102" s="78"/>
      <c r="P102" s="133" t="str">
        <f t="shared" ca="1" si="26"/>
        <v/>
      </c>
    </row>
    <row r="103" spans="2:16" ht="22.5" customHeight="1" x14ac:dyDescent="0.15">
      <c r="B103" s="64">
        <f t="shared" si="20"/>
        <v>100</v>
      </c>
      <c r="C103" s="107" t="str">
        <f t="shared" ca="1" si="14"/>
        <v/>
      </c>
      <c r="D103" s="107" t="str">
        <f t="shared" ca="1" si="15"/>
        <v/>
      </c>
      <c r="E103" s="107" t="str">
        <f t="shared" ca="1" si="16"/>
        <v/>
      </c>
      <c r="F103" s="107" t="str">
        <f t="shared" ca="1" si="17"/>
        <v/>
      </c>
      <c r="G103" s="108" t="str">
        <f t="shared" ca="1" si="18"/>
        <v/>
      </c>
      <c r="H103" s="108" t="str">
        <f ca="1">IF(OR($P103="国保連へ申請",$P103="申請可"),IF(N103&gt;0,総括表!$E$8,""),"")</f>
        <v/>
      </c>
      <c r="I103" s="65" t="str">
        <f t="shared" ca="1" si="21"/>
        <v/>
      </c>
      <c r="J103" s="65" t="str">
        <f t="shared" ca="1" si="22"/>
        <v/>
      </c>
      <c r="K103" s="65" t="str">
        <f t="shared" ca="1" si="23"/>
        <v/>
      </c>
      <c r="L103" s="65" t="str">
        <f t="shared" ca="1" si="24"/>
        <v/>
      </c>
      <c r="M103" s="65" t="str">
        <f t="shared" ca="1" si="25"/>
        <v/>
      </c>
      <c r="N103" s="66" t="str">
        <f t="shared" ca="1" si="19"/>
        <v/>
      </c>
      <c r="O103" s="78"/>
      <c r="P103" s="133" t="str">
        <f t="shared" ca="1" si="26"/>
        <v/>
      </c>
    </row>
  </sheetData>
  <sheetProtection algorithmName="SHA-512" hashValue="xcF6EZx/f8r7CaN8wNgKdJAgQ/nGmBN4DBOU74QI0iq4W91veWAbIgN0E1QIvkvkbirDo6B+wvdKBDhHdaQmvA==" saltValue="F08vry8jE4reYJktDLKcTg==" spinCount="100000" sheet="1" objects="1" scenarios="1"/>
  <mergeCells count="2">
    <mergeCell ref="N1:O1"/>
    <mergeCell ref="E1:G1"/>
  </mergeCells>
  <phoneticPr fontId="3"/>
  <conditionalFormatting sqref="N1:O1">
    <cfRule type="cellIs" dxfId="0" priority="1" operator="equal">
      <formula>0</formula>
    </cfRule>
  </conditionalFormatting>
  <dataValidations count="1">
    <dataValidation type="list" allowBlank="1" showInputMessage="1" showErrorMessage="1" sqref="O4:O103" xr:uid="{00000000-0002-0000-0200-000000000000}">
      <formula1>"可, "</formula1>
    </dataValidation>
  </dataValidations>
  <pageMargins left="0.19685039370078741" right="0.19685039370078741" top="0.39370078740157483" bottom="0.39370078740157483" header="0" footer="0"/>
  <pageSetup paperSize="9" scale="4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H102"/>
  <sheetViews>
    <sheetView showGridLines="0" view="pageBreakPreview" topLeftCell="A10" zoomScale="64" zoomScaleNormal="100" zoomScaleSheetLayoutView="64" workbookViewId="0">
      <selection activeCell="EH52" sqref="EH52"/>
    </sheetView>
  </sheetViews>
  <sheetFormatPr defaultColWidth="2.25" defaultRowHeight="13.5" x14ac:dyDescent="0.15"/>
  <cols>
    <col min="1" max="1" width="3.625" style="3" customWidth="1"/>
    <col min="2" max="9" width="2.75" style="3" customWidth="1"/>
    <col min="10" max="14" width="2.25" style="3"/>
    <col min="15" max="15" width="2.5" style="3" bestFit="1" customWidth="1"/>
    <col min="16" max="17" width="2.25" style="3"/>
    <col min="18" max="18" width="2.25" style="3" customWidth="1"/>
    <col min="19" max="19" width="2.25" style="3"/>
    <col min="20" max="20" width="3.625" style="3" customWidth="1"/>
    <col min="21" max="23" width="2.25" style="3"/>
    <col min="24" max="26" width="2.625" style="3" customWidth="1"/>
    <col min="27" max="28" width="2.25" style="3"/>
    <col min="29" max="30" width="2.125" style="3" customWidth="1"/>
    <col min="31" max="32" width="2.625" style="3" customWidth="1"/>
    <col min="33" max="33" width="2.25" style="3"/>
    <col min="34" max="35" width="2.875" style="3" customWidth="1"/>
    <col min="36" max="37" width="2.625" style="3" customWidth="1"/>
    <col min="38" max="39" width="1.375" style="3" customWidth="1"/>
    <col min="40" max="40" width="2.25" style="3"/>
    <col min="41" max="41" width="2.25" style="3" customWidth="1"/>
    <col min="42" max="42" width="12.375" style="10" customWidth="1"/>
    <col min="43" max="43" width="9.125" style="3" customWidth="1"/>
    <col min="44" max="45" width="2.25" style="3" customWidth="1"/>
    <col min="46" max="47" width="3.25" style="3" customWidth="1"/>
    <col min="48" max="49" width="2.5" style="3" bestFit="1" customWidth="1"/>
    <col min="50" max="50" width="2.25" style="3"/>
    <col min="51" max="51" width="4" style="3" bestFit="1" customWidth="1"/>
    <col min="52" max="56" width="2.25" style="3"/>
    <col min="57" max="57" width="2.5" style="3" bestFit="1" customWidth="1"/>
    <col min="58" max="61" width="2.25" style="3"/>
    <col min="62" max="62" width="3.5" style="3" bestFit="1" customWidth="1"/>
    <col min="63" max="65" width="2.25" style="3"/>
    <col min="66" max="68" width="2.5" style="3" bestFit="1" customWidth="1"/>
    <col min="69" max="75" width="2.25" style="3"/>
    <col min="76" max="76" width="2.5" style="3" bestFit="1" customWidth="1"/>
    <col min="77" max="82" width="2.25" style="3"/>
    <col min="83" max="88" width="0" style="3" hidden="1" customWidth="1"/>
    <col min="89" max="16384" width="2.25" style="3"/>
  </cols>
  <sheetData>
    <row r="1" spans="1:84" x14ac:dyDescent="0.15">
      <c r="A1" s="12" t="s">
        <v>127</v>
      </c>
      <c r="AP1" s="192"/>
      <c r="AQ1" s="192"/>
    </row>
    <row r="2" spans="1:84" ht="14.25" thickBot="1" x14ac:dyDescent="0.2">
      <c r="AP2" s="192"/>
      <c r="AQ2" s="192"/>
    </row>
    <row r="3" spans="1:84" s="1" customFormat="1" ht="12" customHeight="1" x14ac:dyDescent="0.15">
      <c r="A3" s="293" t="s">
        <v>21</v>
      </c>
      <c r="B3" s="29" t="s">
        <v>0</v>
      </c>
      <c r="C3" s="25"/>
      <c r="D3" s="25"/>
      <c r="E3" s="26"/>
      <c r="F3" s="26"/>
      <c r="G3" s="26"/>
      <c r="H3" s="26"/>
      <c r="I3" s="26"/>
      <c r="J3" s="26"/>
      <c r="K3" s="36"/>
      <c r="L3" s="274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6"/>
      <c r="AG3" s="296" t="s">
        <v>25</v>
      </c>
      <c r="AH3" s="297"/>
      <c r="AI3" s="297"/>
      <c r="AJ3" s="297"/>
      <c r="AK3" s="297"/>
      <c r="AL3" s="297"/>
      <c r="AM3" s="298"/>
      <c r="AP3" s="111"/>
      <c r="AQ3" s="293" t="s">
        <v>21</v>
      </c>
      <c r="AR3" s="29" t="s">
        <v>0</v>
      </c>
      <c r="AS3" s="25"/>
      <c r="AT3" s="25"/>
      <c r="AU3" s="26"/>
      <c r="AV3" s="26"/>
      <c r="AW3" s="26"/>
      <c r="AX3" s="26"/>
      <c r="AY3" s="26"/>
      <c r="AZ3" s="26"/>
      <c r="BA3" s="36"/>
      <c r="BB3" s="331">
        <f>L3</f>
        <v>0</v>
      </c>
      <c r="BC3" s="332"/>
      <c r="BD3" s="332"/>
      <c r="BE3" s="332"/>
      <c r="BF3" s="332"/>
      <c r="BG3" s="332"/>
      <c r="BH3" s="332"/>
      <c r="BI3" s="332"/>
      <c r="BJ3" s="332"/>
      <c r="BK3" s="332"/>
      <c r="BL3" s="332"/>
      <c r="BM3" s="332"/>
      <c r="BN3" s="332"/>
      <c r="BO3" s="332"/>
      <c r="BP3" s="332"/>
      <c r="BQ3" s="332"/>
      <c r="BR3" s="332"/>
      <c r="BS3" s="332"/>
      <c r="BT3" s="332"/>
      <c r="BU3" s="332"/>
      <c r="BV3" s="333"/>
      <c r="BW3" s="296" t="s">
        <v>25</v>
      </c>
      <c r="BX3" s="297"/>
      <c r="BY3" s="297"/>
      <c r="BZ3" s="297"/>
      <c r="CA3" s="297"/>
      <c r="CB3" s="297"/>
      <c r="CC3" s="298"/>
      <c r="CD3" s="122"/>
      <c r="CE3" s="122"/>
      <c r="CF3" s="122"/>
    </row>
    <row r="4" spans="1:84" s="1" customFormat="1" ht="20.25" customHeight="1" x14ac:dyDescent="0.15">
      <c r="A4" s="294"/>
      <c r="B4" s="30" t="s">
        <v>19</v>
      </c>
      <c r="C4" s="4"/>
      <c r="D4" s="4"/>
      <c r="E4" s="5"/>
      <c r="F4" s="5"/>
      <c r="G4" s="5"/>
      <c r="H4" s="5"/>
      <c r="I4" s="5"/>
      <c r="J4" s="5"/>
      <c r="K4" s="37"/>
      <c r="L4" s="277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9"/>
      <c r="AG4" s="299"/>
      <c r="AH4" s="300"/>
      <c r="AI4" s="300"/>
      <c r="AJ4" s="300"/>
      <c r="AK4" s="300"/>
      <c r="AL4" s="300"/>
      <c r="AM4" s="301"/>
      <c r="AP4" s="14"/>
      <c r="AQ4" s="294"/>
      <c r="AR4" s="30" t="s">
        <v>19</v>
      </c>
      <c r="AS4" s="4"/>
      <c r="AT4" s="4"/>
      <c r="AU4" s="5"/>
      <c r="AV4" s="5"/>
      <c r="AW4" s="5"/>
      <c r="AX4" s="5"/>
      <c r="AY4" s="5"/>
      <c r="AZ4" s="5"/>
      <c r="BA4" s="37"/>
      <c r="BB4" s="334">
        <f>L4</f>
        <v>0</v>
      </c>
      <c r="BC4" s="335"/>
      <c r="BD4" s="335"/>
      <c r="BE4" s="335"/>
      <c r="BF4" s="335"/>
      <c r="BG4" s="335"/>
      <c r="BH4" s="335"/>
      <c r="BI4" s="335"/>
      <c r="BJ4" s="335"/>
      <c r="BK4" s="335"/>
      <c r="BL4" s="335"/>
      <c r="BM4" s="335"/>
      <c r="BN4" s="335"/>
      <c r="BO4" s="335"/>
      <c r="BP4" s="335"/>
      <c r="BQ4" s="335"/>
      <c r="BR4" s="335"/>
      <c r="BS4" s="335"/>
      <c r="BT4" s="335"/>
      <c r="BU4" s="335"/>
      <c r="BV4" s="336"/>
      <c r="BW4" s="337">
        <f>AG4</f>
        <v>0</v>
      </c>
      <c r="BX4" s="338"/>
      <c r="BY4" s="338"/>
      <c r="BZ4" s="338"/>
      <c r="CA4" s="338"/>
      <c r="CB4" s="338"/>
      <c r="CC4" s="339"/>
      <c r="CD4" s="137"/>
      <c r="CE4" s="123"/>
      <c r="CF4" s="123"/>
    </row>
    <row r="5" spans="1:84" s="1" customFormat="1" ht="26.25" customHeight="1" x14ac:dyDescent="0.15">
      <c r="A5" s="294"/>
      <c r="B5" s="31" t="s">
        <v>30</v>
      </c>
      <c r="C5" s="13"/>
      <c r="D5" s="13"/>
      <c r="E5" s="6"/>
      <c r="F5" s="6"/>
      <c r="G5" s="6"/>
      <c r="H5" s="6"/>
      <c r="I5" s="6"/>
      <c r="J5" s="6"/>
      <c r="K5" s="38"/>
      <c r="L5" s="302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4"/>
      <c r="AC5" s="227" t="s">
        <v>26</v>
      </c>
      <c r="AD5" s="228"/>
      <c r="AE5" s="219"/>
      <c r="AF5" s="219"/>
      <c r="AG5" s="75" t="s">
        <v>41</v>
      </c>
      <c r="AH5" s="315" t="s">
        <v>81</v>
      </c>
      <c r="AI5" s="316"/>
      <c r="AJ5" s="229">
        <f>COUNTIF(B33:AL33,6)+COUNTIF(B33:AL33,5)+COUNTIF(B33:AL33,4)</f>
        <v>0</v>
      </c>
      <c r="AK5" s="229"/>
      <c r="AL5" s="305" t="s">
        <v>80</v>
      </c>
      <c r="AM5" s="306"/>
      <c r="AP5" s="119" t="s">
        <v>42</v>
      </c>
      <c r="AQ5" s="294"/>
      <c r="AR5" s="31" t="s">
        <v>30</v>
      </c>
      <c r="AS5" s="13"/>
      <c r="AT5" s="13"/>
      <c r="AU5" s="6"/>
      <c r="AV5" s="6"/>
      <c r="AW5" s="6"/>
      <c r="AX5" s="6"/>
      <c r="AY5" s="6"/>
      <c r="AZ5" s="6"/>
      <c r="BA5" s="38"/>
      <c r="BB5" s="340">
        <f>L5</f>
        <v>0</v>
      </c>
      <c r="BC5" s="341"/>
      <c r="BD5" s="341"/>
      <c r="BE5" s="341"/>
      <c r="BF5" s="341"/>
      <c r="BG5" s="341"/>
      <c r="BH5" s="341"/>
      <c r="BI5" s="341"/>
      <c r="BJ5" s="341"/>
      <c r="BK5" s="341"/>
      <c r="BL5" s="341"/>
      <c r="BM5" s="341"/>
      <c r="BN5" s="341"/>
      <c r="BO5" s="341"/>
      <c r="BP5" s="341"/>
      <c r="BQ5" s="341"/>
      <c r="BR5" s="342"/>
      <c r="BS5" s="227" t="s">
        <v>26</v>
      </c>
      <c r="BT5" s="228"/>
      <c r="BU5" s="343">
        <f>AE5</f>
        <v>0</v>
      </c>
      <c r="BV5" s="343"/>
      <c r="BW5" s="75" t="s">
        <v>41</v>
      </c>
      <c r="BX5" s="315" t="s">
        <v>81</v>
      </c>
      <c r="BY5" s="316"/>
      <c r="BZ5" s="229">
        <f>COUNTIF(AR33:CB33,6)+COUNTIF(AR33:CB33,5)+COUNTIF(AR33:CB33,4)</f>
        <v>0</v>
      </c>
      <c r="CA5" s="229"/>
      <c r="CB5" s="305" t="s">
        <v>80</v>
      </c>
      <c r="CC5" s="306"/>
      <c r="CD5" s="13"/>
      <c r="CE5" s="13"/>
      <c r="CF5" s="13"/>
    </row>
    <row r="6" spans="1:84" s="1" customFormat="1" ht="17.25" customHeight="1" x14ac:dyDescent="0.15">
      <c r="A6" s="294"/>
      <c r="B6" s="283" t="s">
        <v>27</v>
      </c>
      <c r="C6" s="284"/>
      <c r="D6" s="284"/>
      <c r="E6" s="284"/>
      <c r="F6" s="284"/>
      <c r="G6" s="284"/>
      <c r="H6" s="284"/>
      <c r="I6" s="284"/>
      <c r="J6" s="284"/>
      <c r="K6" s="285"/>
      <c r="L6" s="232" t="s">
        <v>3</v>
      </c>
      <c r="M6" s="233"/>
      <c r="N6" s="233"/>
      <c r="O6" s="233"/>
      <c r="P6" s="233"/>
      <c r="Q6" s="223"/>
      <c r="R6" s="223"/>
      <c r="S6" s="7" t="s">
        <v>4</v>
      </c>
      <c r="T6" s="223"/>
      <c r="U6" s="223"/>
      <c r="V6" s="223"/>
      <c r="W6" s="234" t="s">
        <v>5</v>
      </c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5"/>
      <c r="AP6" s="111"/>
      <c r="AQ6" s="294"/>
      <c r="AR6" s="283" t="s">
        <v>27</v>
      </c>
      <c r="AS6" s="284"/>
      <c r="AT6" s="284"/>
      <c r="AU6" s="284"/>
      <c r="AV6" s="284"/>
      <c r="AW6" s="284"/>
      <c r="AX6" s="284"/>
      <c r="AY6" s="284"/>
      <c r="AZ6" s="284"/>
      <c r="BA6" s="285"/>
      <c r="BB6" s="232" t="s">
        <v>3</v>
      </c>
      <c r="BC6" s="233"/>
      <c r="BD6" s="233"/>
      <c r="BE6" s="233"/>
      <c r="BF6" s="233"/>
      <c r="BG6" s="344">
        <f>Q6</f>
        <v>0</v>
      </c>
      <c r="BH6" s="345"/>
      <c r="BI6" s="7" t="s">
        <v>4</v>
      </c>
      <c r="BJ6" s="344">
        <f>T6</f>
        <v>0</v>
      </c>
      <c r="BK6" s="345"/>
      <c r="BL6" s="345"/>
      <c r="BM6" s="234" t="s">
        <v>5</v>
      </c>
      <c r="BN6" s="234"/>
      <c r="BO6" s="234"/>
      <c r="BP6" s="234"/>
      <c r="BQ6" s="234"/>
      <c r="BR6" s="234"/>
      <c r="BS6" s="234"/>
      <c r="BT6" s="234"/>
      <c r="BU6" s="234"/>
      <c r="BV6" s="234"/>
      <c r="BW6" s="234"/>
      <c r="BX6" s="234"/>
      <c r="BY6" s="234"/>
      <c r="BZ6" s="234"/>
      <c r="CA6" s="234"/>
      <c r="CB6" s="234"/>
      <c r="CC6" s="235"/>
      <c r="CD6" s="124"/>
      <c r="CE6" s="124"/>
      <c r="CF6" s="124"/>
    </row>
    <row r="7" spans="1:84" s="1" customFormat="1" ht="20.25" customHeight="1" x14ac:dyDescent="0.15">
      <c r="A7" s="294"/>
      <c r="B7" s="286"/>
      <c r="C7" s="287"/>
      <c r="D7" s="287"/>
      <c r="E7" s="287"/>
      <c r="F7" s="287"/>
      <c r="G7" s="287"/>
      <c r="H7" s="287"/>
      <c r="I7" s="287"/>
      <c r="J7" s="287"/>
      <c r="K7" s="288"/>
      <c r="L7" s="289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1"/>
      <c r="AP7" s="111"/>
      <c r="AQ7" s="294"/>
      <c r="AR7" s="286"/>
      <c r="AS7" s="287"/>
      <c r="AT7" s="287"/>
      <c r="AU7" s="287"/>
      <c r="AV7" s="287"/>
      <c r="AW7" s="287"/>
      <c r="AX7" s="287"/>
      <c r="AY7" s="287"/>
      <c r="AZ7" s="287"/>
      <c r="BA7" s="288"/>
      <c r="BB7" s="346">
        <f>L7</f>
        <v>0</v>
      </c>
      <c r="BC7" s="347"/>
      <c r="BD7" s="347"/>
      <c r="BE7" s="347"/>
      <c r="BF7" s="347"/>
      <c r="BG7" s="347"/>
      <c r="BH7" s="347"/>
      <c r="BI7" s="347"/>
      <c r="BJ7" s="347"/>
      <c r="BK7" s="347"/>
      <c r="BL7" s="347"/>
      <c r="BM7" s="347"/>
      <c r="BN7" s="347"/>
      <c r="BO7" s="347"/>
      <c r="BP7" s="347"/>
      <c r="BQ7" s="347"/>
      <c r="BR7" s="347"/>
      <c r="BS7" s="347"/>
      <c r="BT7" s="347"/>
      <c r="BU7" s="347"/>
      <c r="BV7" s="347"/>
      <c r="BW7" s="347"/>
      <c r="BX7" s="347"/>
      <c r="BY7" s="347"/>
      <c r="BZ7" s="347"/>
      <c r="CA7" s="347"/>
      <c r="CB7" s="347"/>
      <c r="CC7" s="348"/>
      <c r="CD7" s="138"/>
      <c r="CE7" s="125"/>
      <c r="CF7" s="125"/>
    </row>
    <row r="8" spans="1:84" s="1" customFormat="1" ht="21" customHeight="1" x14ac:dyDescent="0.15">
      <c r="A8" s="294"/>
      <c r="B8" s="32" t="s">
        <v>6</v>
      </c>
      <c r="C8" s="39"/>
      <c r="D8" s="39"/>
      <c r="E8" s="8"/>
      <c r="F8" s="8"/>
      <c r="G8" s="8"/>
      <c r="H8" s="8"/>
      <c r="I8" s="8"/>
      <c r="J8" s="8"/>
      <c r="K8" s="9"/>
      <c r="L8" s="236" t="s">
        <v>7</v>
      </c>
      <c r="M8" s="237"/>
      <c r="N8" s="237"/>
      <c r="O8" s="237"/>
      <c r="P8" s="237"/>
      <c r="Q8" s="237"/>
      <c r="R8" s="238"/>
      <c r="S8" s="224"/>
      <c r="T8" s="225"/>
      <c r="U8" s="225"/>
      <c r="V8" s="225"/>
      <c r="W8" s="225"/>
      <c r="X8" s="225"/>
      <c r="Y8" s="226"/>
      <c r="Z8" s="236" t="s">
        <v>23</v>
      </c>
      <c r="AA8" s="237"/>
      <c r="AB8" s="237"/>
      <c r="AC8" s="237"/>
      <c r="AD8" s="238"/>
      <c r="AE8" s="309"/>
      <c r="AF8" s="310"/>
      <c r="AG8" s="310"/>
      <c r="AH8" s="310"/>
      <c r="AI8" s="310"/>
      <c r="AJ8" s="310"/>
      <c r="AK8" s="310"/>
      <c r="AL8" s="310"/>
      <c r="AM8" s="311"/>
      <c r="AP8" s="111"/>
      <c r="AQ8" s="294"/>
      <c r="AR8" s="32" t="s">
        <v>6</v>
      </c>
      <c r="AS8" s="39"/>
      <c r="AT8" s="39"/>
      <c r="AU8" s="8"/>
      <c r="AV8" s="8"/>
      <c r="AW8" s="8"/>
      <c r="AX8" s="8"/>
      <c r="AY8" s="8"/>
      <c r="AZ8" s="8"/>
      <c r="BA8" s="9"/>
      <c r="BB8" s="236" t="s">
        <v>7</v>
      </c>
      <c r="BC8" s="237"/>
      <c r="BD8" s="237"/>
      <c r="BE8" s="237"/>
      <c r="BF8" s="237"/>
      <c r="BG8" s="237"/>
      <c r="BH8" s="238"/>
      <c r="BI8" s="349">
        <f>S8</f>
        <v>0</v>
      </c>
      <c r="BJ8" s="350"/>
      <c r="BK8" s="350"/>
      <c r="BL8" s="350"/>
      <c r="BM8" s="350"/>
      <c r="BN8" s="350"/>
      <c r="BO8" s="351"/>
      <c r="BP8" s="236" t="s">
        <v>23</v>
      </c>
      <c r="BQ8" s="237"/>
      <c r="BR8" s="237"/>
      <c r="BS8" s="237"/>
      <c r="BT8" s="238"/>
      <c r="BU8" s="352">
        <f>AE8</f>
        <v>0</v>
      </c>
      <c r="BV8" s="353"/>
      <c r="BW8" s="353"/>
      <c r="BX8" s="353"/>
      <c r="BY8" s="353"/>
      <c r="BZ8" s="353"/>
      <c r="CA8" s="353"/>
      <c r="CB8" s="353"/>
      <c r="CC8" s="354"/>
      <c r="CD8" s="139"/>
      <c r="CE8" s="126"/>
      <c r="CF8" s="126"/>
    </row>
    <row r="9" spans="1:84" s="1" customFormat="1" ht="20.25" customHeight="1" thickBot="1" x14ac:dyDescent="0.2">
      <c r="A9" s="295"/>
      <c r="B9" s="33" t="s">
        <v>20</v>
      </c>
      <c r="C9" s="27"/>
      <c r="D9" s="27"/>
      <c r="E9" s="28"/>
      <c r="F9" s="28"/>
      <c r="G9" s="28"/>
      <c r="H9" s="28"/>
      <c r="I9" s="28"/>
      <c r="J9" s="28"/>
      <c r="K9" s="35"/>
      <c r="L9" s="220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2"/>
      <c r="AP9" s="111"/>
      <c r="AQ9" s="295"/>
      <c r="AR9" s="33" t="s">
        <v>20</v>
      </c>
      <c r="AS9" s="27"/>
      <c r="AT9" s="27"/>
      <c r="AU9" s="28"/>
      <c r="AV9" s="28"/>
      <c r="AW9" s="28"/>
      <c r="AX9" s="28"/>
      <c r="AY9" s="28"/>
      <c r="AZ9" s="28"/>
      <c r="BA9" s="35"/>
      <c r="BB9" s="355">
        <f>L9</f>
        <v>0</v>
      </c>
      <c r="BC9" s="356"/>
      <c r="BD9" s="356"/>
      <c r="BE9" s="356"/>
      <c r="BF9" s="356"/>
      <c r="BG9" s="356"/>
      <c r="BH9" s="356"/>
      <c r="BI9" s="356"/>
      <c r="BJ9" s="356"/>
      <c r="BK9" s="356"/>
      <c r="BL9" s="356"/>
      <c r="BM9" s="356"/>
      <c r="BN9" s="356"/>
      <c r="BO9" s="356"/>
      <c r="BP9" s="356"/>
      <c r="BQ9" s="356"/>
      <c r="BR9" s="356"/>
      <c r="BS9" s="356"/>
      <c r="BT9" s="356"/>
      <c r="BU9" s="356"/>
      <c r="BV9" s="356"/>
      <c r="BW9" s="356"/>
      <c r="BX9" s="356"/>
      <c r="BY9" s="356"/>
      <c r="BZ9" s="356"/>
      <c r="CA9" s="356"/>
      <c r="CB9" s="356"/>
      <c r="CC9" s="357"/>
      <c r="CD9" s="140"/>
      <c r="CE9" s="127"/>
      <c r="CF9" s="127"/>
    </row>
    <row r="10" spans="1:84" s="1" customFormat="1" ht="19.5" customHeight="1" x14ac:dyDescent="0.15">
      <c r="I10" s="18"/>
      <c r="J10" s="2"/>
      <c r="K10" s="6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P10" s="111"/>
    </row>
    <row r="11" spans="1:84" s="1" customFormat="1" ht="20.25" customHeight="1" x14ac:dyDescent="0.15">
      <c r="A11" s="11" t="s">
        <v>36</v>
      </c>
      <c r="F11" s="80"/>
      <c r="I11" s="18"/>
      <c r="J11" s="2"/>
      <c r="K11" s="6"/>
      <c r="L11" s="13"/>
      <c r="M11" s="13"/>
      <c r="N11" s="307" t="s">
        <v>58</v>
      </c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217"/>
      <c r="AD11" s="218"/>
      <c r="AE11" s="218"/>
      <c r="AF11" s="280" t="s">
        <v>8</v>
      </c>
      <c r="AG11" s="281"/>
      <c r="AH11" s="282"/>
      <c r="AI11" s="313">
        <f>ROUNDDOWN(AI18/1000,0)*1000</f>
        <v>0</v>
      </c>
      <c r="AJ11" s="314"/>
      <c r="AK11" s="314"/>
      <c r="AL11" s="281" t="s">
        <v>37</v>
      </c>
      <c r="AM11" s="282"/>
      <c r="AP11" s="111"/>
      <c r="AQ11" s="11" t="s">
        <v>36</v>
      </c>
      <c r="AV11" s="80"/>
      <c r="AY11" s="18"/>
      <c r="AZ11" s="2"/>
      <c r="BA11" s="6"/>
      <c r="BB11" s="13"/>
      <c r="BC11" s="13"/>
      <c r="BD11" s="307" t="s">
        <v>58</v>
      </c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23">
        <f>AC11</f>
        <v>0</v>
      </c>
      <c r="BT11" s="218"/>
      <c r="BU11" s="218"/>
      <c r="BV11" s="280" t="s">
        <v>8</v>
      </c>
      <c r="BW11" s="281"/>
      <c r="BX11" s="282"/>
      <c r="BY11" s="313" t="e">
        <f>ROUNDDOWN(BY18/1000,0)*1000</f>
        <v>#N/A</v>
      </c>
      <c r="BZ11" s="314"/>
      <c r="CA11" s="314"/>
      <c r="CB11" s="281" t="s">
        <v>37</v>
      </c>
      <c r="CC11" s="282"/>
      <c r="CD11" s="53"/>
      <c r="CE11" s="53"/>
      <c r="CF11" s="53"/>
    </row>
    <row r="12" spans="1:84" ht="18" customHeight="1" x14ac:dyDescent="0.15">
      <c r="A12" s="292"/>
      <c r="B12" s="268"/>
      <c r="C12" s="269"/>
      <c r="D12" s="312" t="s">
        <v>109</v>
      </c>
      <c r="E12" s="268"/>
      <c r="F12" s="268"/>
      <c r="G12" s="269"/>
      <c r="H12" s="215" t="s">
        <v>114</v>
      </c>
      <c r="I12" s="216"/>
      <c r="J12" s="216"/>
      <c r="K12" s="215" t="s">
        <v>115</v>
      </c>
      <c r="L12" s="216"/>
      <c r="M12" s="216"/>
      <c r="N12" s="215" t="s">
        <v>116</v>
      </c>
      <c r="O12" s="216"/>
      <c r="P12" s="216"/>
      <c r="Q12" s="215" t="s">
        <v>117</v>
      </c>
      <c r="R12" s="216"/>
      <c r="S12" s="216"/>
      <c r="T12" s="215" t="s">
        <v>118</v>
      </c>
      <c r="U12" s="216"/>
      <c r="V12" s="216"/>
      <c r="W12" s="215" t="s">
        <v>119</v>
      </c>
      <c r="X12" s="216"/>
      <c r="Y12" s="216"/>
      <c r="Z12" s="215" t="s">
        <v>120</v>
      </c>
      <c r="AA12" s="216"/>
      <c r="AB12" s="216"/>
      <c r="AC12" s="215" t="s">
        <v>121</v>
      </c>
      <c r="AD12" s="216"/>
      <c r="AE12" s="216"/>
      <c r="AF12" s="215" t="s">
        <v>122</v>
      </c>
      <c r="AG12" s="216"/>
      <c r="AH12" s="216"/>
      <c r="AI12" s="215" t="s">
        <v>50</v>
      </c>
      <c r="AJ12" s="216"/>
      <c r="AK12" s="216"/>
      <c r="AL12" s="216"/>
      <c r="AM12" s="216"/>
      <c r="AQ12" s="292"/>
      <c r="AR12" s="268"/>
      <c r="AS12" s="269"/>
      <c r="AT12" s="312" t="s">
        <v>109</v>
      </c>
      <c r="AU12" s="268"/>
      <c r="AV12" s="268"/>
      <c r="AW12" s="269"/>
      <c r="AX12" s="215" t="s">
        <v>114</v>
      </c>
      <c r="AY12" s="216"/>
      <c r="AZ12" s="216"/>
      <c r="BA12" s="215" t="s">
        <v>115</v>
      </c>
      <c r="BB12" s="216"/>
      <c r="BC12" s="216"/>
      <c r="BD12" s="215" t="s">
        <v>116</v>
      </c>
      <c r="BE12" s="216"/>
      <c r="BF12" s="216"/>
      <c r="BG12" s="215" t="s">
        <v>117</v>
      </c>
      <c r="BH12" s="216"/>
      <c r="BI12" s="216"/>
      <c r="BJ12" s="215" t="s">
        <v>118</v>
      </c>
      <c r="BK12" s="216"/>
      <c r="BL12" s="216"/>
      <c r="BM12" s="215" t="s">
        <v>119</v>
      </c>
      <c r="BN12" s="216"/>
      <c r="BO12" s="216"/>
      <c r="BP12" s="215" t="s">
        <v>120</v>
      </c>
      <c r="BQ12" s="216"/>
      <c r="BR12" s="216"/>
      <c r="BS12" s="215" t="s">
        <v>121</v>
      </c>
      <c r="BT12" s="216"/>
      <c r="BU12" s="216"/>
      <c r="BV12" s="215" t="s">
        <v>122</v>
      </c>
      <c r="BW12" s="216"/>
      <c r="BX12" s="216"/>
      <c r="BY12" s="215" t="s">
        <v>50</v>
      </c>
      <c r="BZ12" s="216"/>
      <c r="CA12" s="216"/>
      <c r="CB12" s="216"/>
      <c r="CC12" s="216"/>
      <c r="CD12" s="118"/>
      <c r="CE12" s="118"/>
      <c r="CF12" s="118"/>
    </row>
    <row r="13" spans="1:84" ht="24" customHeight="1" x14ac:dyDescent="0.15">
      <c r="A13" s="262" t="s">
        <v>51</v>
      </c>
      <c r="B13" s="263"/>
      <c r="C13" s="264"/>
      <c r="D13" s="265"/>
      <c r="E13" s="266"/>
      <c r="F13" s="266"/>
      <c r="G13" s="267"/>
      <c r="H13" s="217"/>
      <c r="I13" s="218"/>
      <c r="J13" s="218"/>
      <c r="K13" s="217"/>
      <c r="L13" s="218"/>
      <c r="M13" s="218"/>
      <c r="N13" s="217"/>
      <c r="O13" s="218"/>
      <c r="P13" s="218"/>
      <c r="Q13" s="217"/>
      <c r="R13" s="218"/>
      <c r="S13" s="218"/>
      <c r="T13" s="217"/>
      <c r="U13" s="218"/>
      <c r="V13" s="218"/>
      <c r="W13" s="217"/>
      <c r="X13" s="218"/>
      <c r="Y13" s="218"/>
      <c r="Z13" s="217"/>
      <c r="AA13" s="218"/>
      <c r="AB13" s="218"/>
      <c r="AC13" s="217"/>
      <c r="AD13" s="218"/>
      <c r="AE13" s="218"/>
      <c r="AF13" s="217"/>
      <c r="AG13" s="218"/>
      <c r="AH13" s="218"/>
      <c r="AI13" s="230"/>
      <c r="AJ13" s="231"/>
      <c r="AK13" s="231"/>
      <c r="AL13" s="231"/>
      <c r="AM13" s="231"/>
      <c r="AQ13" s="262" t="s">
        <v>51</v>
      </c>
      <c r="AR13" s="263"/>
      <c r="AS13" s="264"/>
      <c r="AT13" s="265"/>
      <c r="AU13" s="266"/>
      <c r="AV13" s="266"/>
      <c r="AW13" s="267"/>
      <c r="AX13" s="323">
        <f>H13</f>
        <v>0</v>
      </c>
      <c r="AY13" s="218"/>
      <c r="AZ13" s="218"/>
      <c r="BA13" s="323">
        <f t="shared" ref="BA13" si="0">K13</f>
        <v>0</v>
      </c>
      <c r="BB13" s="218"/>
      <c r="BC13" s="218"/>
      <c r="BD13" s="323">
        <f t="shared" ref="BD13" si="1">N13</f>
        <v>0</v>
      </c>
      <c r="BE13" s="218"/>
      <c r="BF13" s="218"/>
      <c r="BG13" s="323">
        <f t="shared" ref="BG13" si="2">Q13</f>
        <v>0</v>
      </c>
      <c r="BH13" s="218"/>
      <c r="BI13" s="218"/>
      <c r="BJ13" s="323">
        <f t="shared" ref="BJ13" si="3">T13</f>
        <v>0</v>
      </c>
      <c r="BK13" s="218"/>
      <c r="BL13" s="218"/>
      <c r="BM13" s="323">
        <f t="shared" ref="BM13" si="4">W13</f>
        <v>0</v>
      </c>
      <c r="BN13" s="218"/>
      <c r="BO13" s="218"/>
      <c r="BP13" s="323">
        <f t="shared" ref="BP13" si="5">Z13</f>
        <v>0</v>
      </c>
      <c r="BQ13" s="218"/>
      <c r="BR13" s="218"/>
      <c r="BS13" s="323">
        <f t="shared" ref="BS13" si="6">AC13</f>
        <v>0</v>
      </c>
      <c r="BT13" s="218"/>
      <c r="BU13" s="218"/>
      <c r="BV13" s="323">
        <f t="shared" ref="BV13" si="7">AF13</f>
        <v>0</v>
      </c>
      <c r="BW13" s="218"/>
      <c r="BX13" s="218"/>
      <c r="BY13" s="230"/>
      <c r="BZ13" s="231"/>
      <c r="CA13" s="231"/>
      <c r="CB13" s="231"/>
      <c r="CC13" s="231"/>
      <c r="CD13" s="128"/>
      <c r="CE13" s="128"/>
      <c r="CF13" s="128"/>
    </row>
    <row r="14" spans="1:84" ht="24" customHeight="1" x14ac:dyDescent="0.15">
      <c r="A14" s="262" t="s">
        <v>52</v>
      </c>
      <c r="B14" s="263"/>
      <c r="C14" s="264"/>
      <c r="D14" s="272" t="str">
        <f>IF(L5="","",VLOOKUP(L5,$B$47:$C$74,2,0))</f>
        <v/>
      </c>
      <c r="E14" s="273"/>
      <c r="F14" s="249" t="str">
        <f>IF(L5="","",VLOOKUP(L5,$B$47:$F$74,5,0))</f>
        <v/>
      </c>
      <c r="G14" s="250"/>
      <c r="H14" s="187">
        <f>IF($D$14=1625,IF(H13="○",1625,0),IF(H13="○",$D$14*$AE$5,0))</f>
        <v>0</v>
      </c>
      <c r="I14" s="190"/>
      <c r="J14" s="191"/>
      <c r="K14" s="187">
        <f>IF($D$14=1625,IF(K13="○",1625,0),IF(K13="○",$D$14*$AE$5,0))</f>
        <v>0</v>
      </c>
      <c r="L14" s="190"/>
      <c r="M14" s="191"/>
      <c r="N14" s="187">
        <f>IF($D$14=1625,IF(N13="○",1625,0),IF(N13="○",$D$14*$AE$5,0))</f>
        <v>0</v>
      </c>
      <c r="O14" s="190"/>
      <c r="P14" s="191"/>
      <c r="Q14" s="187">
        <f>IF($D$14=1625,IF(Q13="○",1625,0),IF(Q13="○",$D$14*$AE$5,0))</f>
        <v>0</v>
      </c>
      <c r="R14" s="190"/>
      <c r="S14" s="191"/>
      <c r="T14" s="187">
        <f>IF($D$14=1625,IF(T13="○",1625,0),IF(T13="○",$D$14*$AE$5,0))</f>
        <v>0</v>
      </c>
      <c r="U14" s="190"/>
      <c r="V14" s="191"/>
      <c r="W14" s="187">
        <f>IF($D$14=1625,IF(W13="○",1625,0),IF(W13="○",$D$14*$AE$5,0))</f>
        <v>0</v>
      </c>
      <c r="X14" s="190"/>
      <c r="Y14" s="191"/>
      <c r="Z14" s="187">
        <f>IF($D$14=1625,IF(Z13="○",1625,0),IF(Z13="○",$D$14*$AE$5,0))</f>
        <v>0</v>
      </c>
      <c r="AA14" s="190"/>
      <c r="AB14" s="191"/>
      <c r="AC14" s="187">
        <f>IF($D$14=1625,IF(AC13="○",1625,0),IF(AC13="○",$D$14*$AE$5,0))</f>
        <v>0</v>
      </c>
      <c r="AD14" s="190"/>
      <c r="AE14" s="191"/>
      <c r="AF14" s="187">
        <f>IF($D$14=1625,IF(AF13="○",1625,0),IF(AF13="○",$D$14*$AE$5,0))</f>
        <v>0</v>
      </c>
      <c r="AG14" s="190"/>
      <c r="AH14" s="191"/>
      <c r="AI14" s="203">
        <f>SUM(H14:AH14)</f>
        <v>0</v>
      </c>
      <c r="AJ14" s="204"/>
      <c r="AK14" s="204"/>
      <c r="AL14" s="204"/>
      <c r="AM14" s="205"/>
      <c r="AQ14" s="262" t="s">
        <v>52</v>
      </c>
      <c r="AR14" s="263"/>
      <c r="AS14" s="264"/>
      <c r="AT14" s="272" t="e">
        <f>IF(BB5="","",VLOOKUP(BB5,$AR$47:$AS$74,2,0))</f>
        <v>#N/A</v>
      </c>
      <c r="AU14" s="273"/>
      <c r="AV14" s="249" t="e">
        <f>IF(BB5="","",VLOOKUP(BB5,$B$47:$F$74,5,0))</f>
        <v>#N/A</v>
      </c>
      <c r="AW14" s="250"/>
      <c r="AX14" s="187" t="e">
        <f>IF($AT$14=6386,IF(AX13="○",6386,0),IF(AX13="○",$AT$14*$BU$5,0))</f>
        <v>#N/A</v>
      </c>
      <c r="AY14" s="190"/>
      <c r="AZ14" s="191"/>
      <c r="BA14" s="187" t="e">
        <f>IF($AT$14=6386,IF(BA13="○",6386,0),IF(BA13="○",$AT$14*$BU$5,0))</f>
        <v>#N/A</v>
      </c>
      <c r="BB14" s="190"/>
      <c r="BC14" s="191"/>
      <c r="BD14" s="187" t="e">
        <f>IF($AT$14=6386,IF(BD13="○",6386,0),IF(BD13="○",$AT$14*$BU$5,0))</f>
        <v>#N/A</v>
      </c>
      <c r="BE14" s="190"/>
      <c r="BF14" s="191"/>
      <c r="BG14" s="187" t="e">
        <f>IF($AT$14=6386,IF(BG13="○",6386,0),IF(BG13="○",$AT$14*$BU$5,0))</f>
        <v>#N/A</v>
      </c>
      <c r="BH14" s="190"/>
      <c r="BI14" s="191"/>
      <c r="BJ14" s="187" t="e">
        <f>IF($AT$14=6386,IF(BJ13="○",6386,0),IF(BJ13="○",$AT$14*$BU$5,0))</f>
        <v>#N/A</v>
      </c>
      <c r="BK14" s="190"/>
      <c r="BL14" s="191"/>
      <c r="BM14" s="187" t="e">
        <f>IF($AT$14=6386,IF(BM13="○",6386,0),IF(BM13="○",$AT$14*$BU$5,0))</f>
        <v>#N/A</v>
      </c>
      <c r="BN14" s="190"/>
      <c r="BO14" s="191"/>
      <c r="BP14" s="187" t="e">
        <f>IF($AT$14=6386,IF(BP13="○",6386,0),IF(BP13="○",$AT$14*$BU$5,0))</f>
        <v>#N/A</v>
      </c>
      <c r="BQ14" s="190"/>
      <c r="BR14" s="191"/>
      <c r="BS14" s="187" t="e">
        <f>IF($AT$14=6386,IF(BS13="○",6386,0),IF(BS13="○",$AT$14*$BU$5,0))</f>
        <v>#N/A</v>
      </c>
      <c r="BT14" s="190"/>
      <c r="BU14" s="191"/>
      <c r="BV14" s="187" t="e">
        <f>IF($AT$14=6386,IF(BV13="○",6386,0),IF(BV13="○",$AT$14*$BU$5,0))</f>
        <v>#N/A</v>
      </c>
      <c r="BW14" s="190"/>
      <c r="BX14" s="191"/>
      <c r="BY14" s="203" t="e">
        <f>SUM(AX14:BX14)</f>
        <v>#N/A</v>
      </c>
      <c r="BZ14" s="204"/>
      <c r="CA14" s="204"/>
      <c r="CB14" s="204"/>
      <c r="CC14" s="205"/>
      <c r="CD14" s="129"/>
      <c r="CE14" s="129"/>
      <c r="CF14" s="129"/>
    </row>
    <row r="15" spans="1:84" ht="24" customHeight="1" x14ac:dyDescent="0.15">
      <c r="A15" s="262" t="s">
        <v>53</v>
      </c>
      <c r="B15" s="263"/>
      <c r="C15" s="264"/>
      <c r="D15" s="251" t="str">
        <f>IF(L5="","",VLOOKUP(L5,$B$47:$D$74,3,0))</f>
        <v/>
      </c>
      <c r="E15" s="252"/>
      <c r="F15" s="249" t="str">
        <f>IF(L5="","",VLOOKUP(L5,$B$47:$F$74,5,0))</f>
        <v/>
      </c>
      <c r="G15" s="250"/>
      <c r="H15" s="187">
        <f>IF($AC$11="○",1,0)*IF($D$15=300,IF(H13="○",300,0),IF(H13="○",$D$15*$AE$5,0))</f>
        <v>0</v>
      </c>
      <c r="I15" s="190"/>
      <c r="J15" s="191"/>
      <c r="K15" s="187">
        <f>IF($AC$11="○",1,0)*IF($D$15=300,IF(K13="○",300,0),IF(K13="○",$D$15*$AE$5,0))</f>
        <v>0</v>
      </c>
      <c r="L15" s="190"/>
      <c r="M15" s="191"/>
      <c r="N15" s="187">
        <f>IF($AC$11="○",1,0)*IF($D$15=300,IF(N13="○",300,0),IF(N13="○",$D$15*$AE$5,0))</f>
        <v>0</v>
      </c>
      <c r="O15" s="190"/>
      <c r="P15" s="191"/>
      <c r="Q15" s="187">
        <f>IF($AC$11="○",1,0)*IF($D$15=300,IF(Q13="○",300,0),IF(Q13="○",$D$15*$AE$5,0))</f>
        <v>0</v>
      </c>
      <c r="R15" s="190"/>
      <c r="S15" s="191"/>
      <c r="T15" s="187">
        <f>IF($AC$11="○",1,0)*IF($D$15=300,IF(T13="○",300,0),IF(T13="○",$D$15*$AE$5,0))</f>
        <v>0</v>
      </c>
      <c r="U15" s="190"/>
      <c r="V15" s="191"/>
      <c r="W15" s="187">
        <f>IF($AC$11="○",1,0)*IF($D$15=300,IF(W13="○",300,0),IF(W13="○",$D$15*$AE$5,0))</f>
        <v>0</v>
      </c>
      <c r="X15" s="190"/>
      <c r="Y15" s="191"/>
      <c r="Z15" s="187">
        <f>IF($AC$11="○",1,0)*IF($D$15=300,IF(Z13="○",300,0),IF(Z13="○",$D$15*$AE$5,0))</f>
        <v>0</v>
      </c>
      <c r="AA15" s="190"/>
      <c r="AB15" s="191"/>
      <c r="AC15" s="187">
        <f>IF($AC$11="○",1,0)*IF($D$15=300,IF(AC13="○",300,0),IF(AC13="○",$D$15*$AE$5,0))</f>
        <v>0</v>
      </c>
      <c r="AD15" s="190"/>
      <c r="AE15" s="191"/>
      <c r="AF15" s="187">
        <f>IF($AC$11="○",1,0)*IF($D$15=300,IF(AF13="○",300,0),IF(AF13="○",$D$15*$AE$5,0))</f>
        <v>0</v>
      </c>
      <c r="AG15" s="190"/>
      <c r="AH15" s="191"/>
      <c r="AI15" s="203">
        <f t="shared" ref="AI15:AI18" si="8">SUM(H15:AH15)</f>
        <v>0</v>
      </c>
      <c r="AJ15" s="204"/>
      <c r="AK15" s="204"/>
      <c r="AL15" s="204"/>
      <c r="AM15" s="205"/>
      <c r="AQ15" s="262" t="s">
        <v>53</v>
      </c>
      <c r="AR15" s="263"/>
      <c r="AS15" s="264"/>
      <c r="AT15" s="251" t="e">
        <f>IF(BB5="","",VLOOKUP(BB5,$AR$47:$AT$74,3,0))</f>
        <v>#N/A</v>
      </c>
      <c r="AU15" s="252"/>
      <c r="AV15" s="249" t="e">
        <f>IF(BB5="","",VLOOKUP(BB5,$B$47:$F$74,5,0))</f>
        <v>#N/A</v>
      </c>
      <c r="AW15" s="250"/>
      <c r="AX15" s="187" t="e">
        <f>IF($BS$11="○",1,0)*IF($AT$15=1357,IF(AX13="○",1357,0),IF(AX13="○",$AT$15*$AE$5,0))</f>
        <v>#N/A</v>
      </c>
      <c r="AY15" s="190"/>
      <c r="AZ15" s="191"/>
      <c r="BA15" s="187" t="e">
        <f>IF($BS$11="○",1,0)*IF($AT$15=1357,IF(BA13="○",1357,0),IF(BA13="○",$AT$15*$AE$5,0))</f>
        <v>#N/A</v>
      </c>
      <c r="BB15" s="190"/>
      <c r="BC15" s="191"/>
      <c r="BD15" s="187" t="e">
        <f>IF($BS$11="○",1,0)*IF($AT$15=1357,IF(BD13="○",1357,0),IF(BD13="○",$AT$15*$AE$5,0))</f>
        <v>#N/A</v>
      </c>
      <c r="BE15" s="190"/>
      <c r="BF15" s="191"/>
      <c r="BG15" s="187" t="e">
        <f>IF($BS$11="○",1,0)*IF($AT$15=1357,IF(BG13="○",1357,0),IF(BG13="○",$AT$15*$AE$5,0))</f>
        <v>#N/A</v>
      </c>
      <c r="BH15" s="190"/>
      <c r="BI15" s="191"/>
      <c r="BJ15" s="187" t="e">
        <f>IF($BS$11="○",1,0)*IF($AT$15=1357,IF(BJ13="○",1357,0),IF(BJ13="○",$AT$15*$AE$5,0))</f>
        <v>#N/A</v>
      </c>
      <c r="BK15" s="190"/>
      <c r="BL15" s="191"/>
      <c r="BM15" s="187" t="e">
        <f>IF($BS$11="○",1,0)*IF($AT$15=1357,IF(BM13="○",1357,0),IF(BM13="○",$AT$15*$AE$5,0))</f>
        <v>#N/A</v>
      </c>
      <c r="BN15" s="190"/>
      <c r="BO15" s="191"/>
      <c r="BP15" s="187" t="e">
        <f>IF($BS$11="○",1,0)*IF($AT$15=1357,IF(BP13="○",1357,0),IF(BP13="○",$AT$15*$AE$5,0))</f>
        <v>#N/A</v>
      </c>
      <c r="BQ15" s="190"/>
      <c r="BR15" s="191"/>
      <c r="BS15" s="187" t="e">
        <f>IF($BS$11="○",1,0)*IF($AT$15=1357,IF(BS13="○",1357,0),IF(BS13="○",$AT$15*$AE$5,0))</f>
        <v>#N/A</v>
      </c>
      <c r="BT15" s="190"/>
      <c r="BU15" s="191"/>
      <c r="BV15" s="187" t="e">
        <f>IF($BS$11="○",1,0)*IF($AT$15=1357,IF(BV13="○",1357,0),IF(BV13="○",$AT$15*$AE$5,0))</f>
        <v>#N/A</v>
      </c>
      <c r="BW15" s="190"/>
      <c r="BX15" s="191"/>
      <c r="BY15" s="203" t="e">
        <f>SUM(AX15:BX15)</f>
        <v>#N/A</v>
      </c>
      <c r="BZ15" s="204"/>
      <c r="CA15" s="204"/>
      <c r="CB15" s="204"/>
      <c r="CC15" s="205"/>
      <c r="CD15" s="129"/>
      <c r="CE15" s="129"/>
      <c r="CF15" s="129"/>
    </row>
    <row r="16" spans="1:84" ht="24" customHeight="1" x14ac:dyDescent="0.15">
      <c r="A16" s="262" t="s">
        <v>54</v>
      </c>
      <c r="B16" s="263"/>
      <c r="C16" s="264"/>
      <c r="D16" s="272" t="str">
        <f>IF(L5="","",VLOOKUP(L5,$B$47:$E$74,4,0))</f>
        <v/>
      </c>
      <c r="E16" s="273"/>
      <c r="F16" s="249" t="str">
        <f>IF(L5="","",VLOOKUP(L5,$B$47:$F$74,5,0))</f>
        <v/>
      </c>
      <c r="G16" s="250"/>
      <c r="H16" s="187">
        <f>IF(H13="○",$D$16*$AE$5,0)</f>
        <v>0</v>
      </c>
      <c r="I16" s="190"/>
      <c r="J16" s="191"/>
      <c r="K16" s="187">
        <f t="shared" ref="K16" si="9">IF(K13="○",$D$16*$AE$5,0)</f>
        <v>0</v>
      </c>
      <c r="L16" s="190"/>
      <c r="M16" s="191"/>
      <c r="N16" s="187">
        <f t="shared" ref="N16" si="10">IF(N13="○",$D$16*$AE$5,0)</f>
        <v>0</v>
      </c>
      <c r="O16" s="190"/>
      <c r="P16" s="191"/>
      <c r="Q16" s="187">
        <f t="shared" ref="Q16" si="11">IF(Q13="○",$D$16*$AE$5,0)</f>
        <v>0</v>
      </c>
      <c r="R16" s="190"/>
      <c r="S16" s="191"/>
      <c r="T16" s="187">
        <f t="shared" ref="T16" si="12">IF(T13="○",$D$16*$AE$5,0)</f>
        <v>0</v>
      </c>
      <c r="U16" s="190"/>
      <c r="V16" s="191"/>
      <c r="W16" s="187">
        <f t="shared" ref="W16" si="13">IF(W13="○",$D$16*$AE$5,0)</f>
        <v>0</v>
      </c>
      <c r="X16" s="190"/>
      <c r="Y16" s="191"/>
      <c r="Z16" s="187">
        <f t="shared" ref="Z16" si="14">IF(Z13="○",$D$16*$AE$5,0)</f>
        <v>0</v>
      </c>
      <c r="AA16" s="190"/>
      <c r="AB16" s="191"/>
      <c r="AC16" s="187">
        <f t="shared" ref="AC16" si="15">IF(AC13="○",$D$16*$AE$5,0)</f>
        <v>0</v>
      </c>
      <c r="AD16" s="190"/>
      <c r="AE16" s="191"/>
      <c r="AF16" s="187">
        <f t="shared" ref="AF16" si="16">IF(AF13="○",$D$16*$AE$5,0)</f>
        <v>0</v>
      </c>
      <c r="AG16" s="190"/>
      <c r="AH16" s="191"/>
      <c r="AI16" s="203">
        <f t="shared" si="8"/>
        <v>0</v>
      </c>
      <c r="AJ16" s="204"/>
      <c r="AK16" s="204"/>
      <c r="AL16" s="204"/>
      <c r="AM16" s="205"/>
      <c r="AQ16" s="262" t="s">
        <v>54</v>
      </c>
      <c r="AR16" s="263"/>
      <c r="AS16" s="264"/>
      <c r="AT16" s="272" t="e">
        <f>IF(BB5="","",VLOOKUP(BB5,$AR$47:$AU$74,4,0))</f>
        <v>#N/A</v>
      </c>
      <c r="AU16" s="273"/>
      <c r="AV16" s="249" t="e">
        <f>IF(BB5="","",VLOOKUP(BB5,$B$47:$F$74,5,0))</f>
        <v>#N/A</v>
      </c>
      <c r="AW16" s="250"/>
      <c r="AX16" s="187">
        <f>IF(AX13="○",$AT$16*$BU$5,0)</f>
        <v>0</v>
      </c>
      <c r="AY16" s="190"/>
      <c r="AZ16" s="191"/>
      <c r="BA16" s="187">
        <f>IF(BA13="○",$AT$16*$BU$5,0)</f>
        <v>0</v>
      </c>
      <c r="BB16" s="190"/>
      <c r="BC16" s="191"/>
      <c r="BD16" s="187">
        <f t="shared" ref="BD16" si="17">IF(BD13="○",$AT$16*$BU$5,0)</f>
        <v>0</v>
      </c>
      <c r="BE16" s="190"/>
      <c r="BF16" s="191"/>
      <c r="BG16" s="187">
        <f t="shared" ref="BG16" si="18">IF(BG13="○",$AT$16*$BU$5,0)</f>
        <v>0</v>
      </c>
      <c r="BH16" s="190"/>
      <c r="BI16" s="191"/>
      <c r="BJ16" s="187">
        <f t="shared" ref="BJ16" si="19">IF(BJ13="○",$AT$16*$BU$5,0)</f>
        <v>0</v>
      </c>
      <c r="BK16" s="190"/>
      <c r="BL16" s="191"/>
      <c r="BM16" s="187">
        <f t="shared" ref="BM16" si="20">IF(BM13="○",$AT$16*$BU$5,0)</f>
        <v>0</v>
      </c>
      <c r="BN16" s="190"/>
      <c r="BO16" s="191"/>
      <c r="BP16" s="187">
        <f t="shared" ref="BP16" si="21">IF(BP13="○",$AT$16*$BU$5,0)</f>
        <v>0</v>
      </c>
      <c r="BQ16" s="190"/>
      <c r="BR16" s="191"/>
      <c r="BS16" s="187">
        <f t="shared" ref="BS16" si="22">IF(BS13="○",$AT$16*$BU$5,0)</f>
        <v>0</v>
      </c>
      <c r="BT16" s="190"/>
      <c r="BU16" s="191"/>
      <c r="BV16" s="187">
        <f t="shared" ref="BV16" si="23">IF(BV13="○",$AT$16*$BU$5,0)</f>
        <v>0</v>
      </c>
      <c r="BW16" s="190"/>
      <c r="BX16" s="191"/>
      <c r="BY16" s="203">
        <f t="shared" ref="BY16:BY18" si="24">SUM(AX16:BX16)</f>
        <v>0</v>
      </c>
      <c r="BZ16" s="204"/>
      <c r="CA16" s="204"/>
      <c r="CB16" s="204"/>
      <c r="CC16" s="205"/>
      <c r="CD16" s="129"/>
      <c r="CE16" s="129"/>
      <c r="CF16" s="129"/>
    </row>
    <row r="17" spans="1:84" ht="24" customHeight="1" x14ac:dyDescent="0.15">
      <c r="A17" s="262" t="s">
        <v>78</v>
      </c>
      <c r="B17" s="263"/>
      <c r="C17" s="264"/>
      <c r="D17" s="272" t="str">
        <f>IF(L5="","",VLOOKUP(L5,$B$47:$I$74,8,0))</f>
        <v/>
      </c>
      <c r="E17" s="273"/>
      <c r="F17" s="249" t="s">
        <v>79</v>
      </c>
      <c r="G17" s="317"/>
      <c r="H17" s="187">
        <f t="shared" ref="H17" si="25">IF(H13="○",$D$17*$AJ$5,0)</f>
        <v>0</v>
      </c>
      <c r="I17" s="190"/>
      <c r="J17" s="191"/>
      <c r="K17" s="187">
        <f t="shared" ref="K17:AC17" si="26">IF(K13="○",$D$17*$AJ$5,0)</f>
        <v>0</v>
      </c>
      <c r="L17" s="190"/>
      <c r="M17" s="191"/>
      <c r="N17" s="187">
        <f t="shared" si="26"/>
        <v>0</v>
      </c>
      <c r="O17" s="190"/>
      <c r="P17" s="191"/>
      <c r="Q17" s="187">
        <f t="shared" si="26"/>
        <v>0</v>
      </c>
      <c r="R17" s="190"/>
      <c r="S17" s="191"/>
      <c r="T17" s="187">
        <f t="shared" si="26"/>
        <v>0</v>
      </c>
      <c r="U17" s="190"/>
      <c r="V17" s="191"/>
      <c r="W17" s="187">
        <f t="shared" si="26"/>
        <v>0</v>
      </c>
      <c r="X17" s="190"/>
      <c r="Y17" s="191"/>
      <c r="Z17" s="187">
        <f t="shared" si="26"/>
        <v>0</v>
      </c>
      <c r="AA17" s="190"/>
      <c r="AB17" s="191"/>
      <c r="AC17" s="187">
        <f t="shared" si="26"/>
        <v>0</v>
      </c>
      <c r="AD17" s="190"/>
      <c r="AE17" s="191"/>
      <c r="AF17" s="187">
        <f t="shared" ref="AF17" si="27">IF(AF13="○",$D$17*$AJ$5,0)</f>
        <v>0</v>
      </c>
      <c r="AG17" s="190"/>
      <c r="AH17" s="191"/>
      <c r="AI17" s="203">
        <f t="shared" si="8"/>
        <v>0</v>
      </c>
      <c r="AJ17" s="204"/>
      <c r="AK17" s="204"/>
      <c r="AL17" s="204"/>
      <c r="AM17" s="205"/>
      <c r="AQ17" s="262" t="s">
        <v>78</v>
      </c>
      <c r="AR17" s="263"/>
      <c r="AS17" s="264"/>
      <c r="AT17" s="272" t="e">
        <f>IF(BB5="","",VLOOKUP(BB5,$AR$47:$AY$74,8,0))</f>
        <v>#N/A</v>
      </c>
      <c r="AU17" s="273"/>
      <c r="AV17" s="249" t="s">
        <v>79</v>
      </c>
      <c r="AW17" s="317"/>
      <c r="AX17" s="187">
        <f>IF(AX13="○",$AT$17*$BZ$5,0)</f>
        <v>0</v>
      </c>
      <c r="AY17" s="190"/>
      <c r="AZ17" s="191"/>
      <c r="BA17" s="187">
        <f>IF(BA13="○",$AT$17*$BZ$5,0)</f>
        <v>0</v>
      </c>
      <c r="BB17" s="190"/>
      <c r="BC17" s="191"/>
      <c r="BD17" s="187">
        <f>IF(BD13="○",$AT$17*$BZ$5,0)</f>
        <v>0</v>
      </c>
      <c r="BE17" s="190"/>
      <c r="BF17" s="191"/>
      <c r="BG17" s="187">
        <f>IF(BG13="○",$AT$17*$BZ$5,0)</f>
        <v>0</v>
      </c>
      <c r="BH17" s="190"/>
      <c r="BI17" s="191"/>
      <c r="BJ17" s="187">
        <f>IF(BJ13="○",$AT$17*$BZ$5,0)</f>
        <v>0</v>
      </c>
      <c r="BK17" s="190"/>
      <c r="BL17" s="191"/>
      <c r="BM17" s="187">
        <f>IF(BM13="○",$AT$17*$BZ$5,0)</f>
        <v>0</v>
      </c>
      <c r="BN17" s="190"/>
      <c r="BO17" s="191"/>
      <c r="BP17" s="187">
        <f>IF(BP13="○",$AT$17*$BZ$5,0)</f>
        <v>0</v>
      </c>
      <c r="BQ17" s="190"/>
      <c r="BR17" s="191"/>
      <c r="BS17" s="187">
        <f>IF(BS13="○",$AT$17*$BZ$5,0)</f>
        <v>0</v>
      </c>
      <c r="BT17" s="190"/>
      <c r="BU17" s="191"/>
      <c r="BV17" s="187">
        <f>IF(BV13="○",$AT$17*$BZ$5,0)</f>
        <v>0</v>
      </c>
      <c r="BW17" s="190"/>
      <c r="BX17" s="191"/>
      <c r="BY17" s="203">
        <f t="shared" si="24"/>
        <v>0</v>
      </c>
      <c r="BZ17" s="204"/>
      <c r="CA17" s="204"/>
      <c r="CB17" s="204"/>
      <c r="CC17" s="205"/>
      <c r="CD17" s="129"/>
      <c r="CE17" s="129"/>
      <c r="CF17" s="129"/>
    </row>
    <row r="18" spans="1:84" ht="24" customHeight="1" x14ac:dyDescent="0.15">
      <c r="A18" s="262" t="s">
        <v>55</v>
      </c>
      <c r="B18" s="263"/>
      <c r="C18" s="264"/>
      <c r="D18" s="265"/>
      <c r="E18" s="266"/>
      <c r="F18" s="266"/>
      <c r="G18" s="267"/>
      <c r="H18" s="187">
        <f>SUM(H14:J17)</f>
        <v>0</v>
      </c>
      <c r="I18" s="188"/>
      <c r="J18" s="189"/>
      <c r="K18" s="187">
        <f>SUM(K14:M17)</f>
        <v>0</v>
      </c>
      <c r="L18" s="188"/>
      <c r="M18" s="189"/>
      <c r="N18" s="187">
        <f>SUM(N14:P17)</f>
        <v>0</v>
      </c>
      <c r="O18" s="188"/>
      <c r="P18" s="189"/>
      <c r="Q18" s="187">
        <f>SUM(Q14:S17)</f>
        <v>0</v>
      </c>
      <c r="R18" s="188"/>
      <c r="S18" s="189"/>
      <c r="T18" s="187">
        <f>SUM(T14:V17)</f>
        <v>0</v>
      </c>
      <c r="U18" s="188"/>
      <c r="V18" s="189"/>
      <c r="W18" s="187">
        <f>SUM(W14:Y17)</f>
        <v>0</v>
      </c>
      <c r="X18" s="188"/>
      <c r="Y18" s="189"/>
      <c r="Z18" s="187">
        <f>SUM(Z14:AB17)</f>
        <v>0</v>
      </c>
      <c r="AA18" s="188"/>
      <c r="AB18" s="189"/>
      <c r="AC18" s="187">
        <f>SUM(AC14:AE17)</f>
        <v>0</v>
      </c>
      <c r="AD18" s="188"/>
      <c r="AE18" s="189"/>
      <c r="AF18" s="187">
        <f>SUM(AF14:AH17)</f>
        <v>0</v>
      </c>
      <c r="AG18" s="188"/>
      <c r="AH18" s="189"/>
      <c r="AI18" s="203">
        <f t="shared" si="8"/>
        <v>0</v>
      </c>
      <c r="AJ18" s="204"/>
      <c r="AK18" s="204"/>
      <c r="AL18" s="204"/>
      <c r="AM18" s="205"/>
      <c r="AQ18" s="262" t="s">
        <v>55</v>
      </c>
      <c r="AR18" s="263"/>
      <c r="AS18" s="264"/>
      <c r="AT18" s="265"/>
      <c r="AU18" s="266"/>
      <c r="AV18" s="266"/>
      <c r="AW18" s="267"/>
      <c r="AX18" s="187" t="e">
        <f>SUM(AX14:AZ17)</f>
        <v>#N/A</v>
      </c>
      <c r="AY18" s="188"/>
      <c r="AZ18" s="189"/>
      <c r="BA18" s="187" t="e">
        <f>SUM(BA14:BC17)</f>
        <v>#N/A</v>
      </c>
      <c r="BB18" s="188"/>
      <c r="BC18" s="189"/>
      <c r="BD18" s="187" t="e">
        <f>SUM(BD14:BF17)</f>
        <v>#N/A</v>
      </c>
      <c r="BE18" s="188"/>
      <c r="BF18" s="189"/>
      <c r="BG18" s="187" t="e">
        <f>SUM(BG14:BI17)</f>
        <v>#N/A</v>
      </c>
      <c r="BH18" s="188"/>
      <c r="BI18" s="189"/>
      <c r="BJ18" s="187" t="e">
        <f>SUM(BJ14:BL17)</f>
        <v>#N/A</v>
      </c>
      <c r="BK18" s="188"/>
      <c r="BL18" s="189"/>
      <c r="BM18" s="187" t="e">
        <f>SUM(BM14:BO17)</f>
        <v>#N/A</v>
      </c>
      <c r="BN18" s="188"/>
      <c r="BO18" s="189"/>
      <c r="BP18" s="187" t="e">
        <f>SUM(BP14:BR17)</f>
        <v>#N/A</v>
      </c>
      <c r="BQ18" s="188"/>
      <c r="BR18" s="189"/>
      <c r="BS18" s="187" t="e">
        <f>SUM(BS14:BU17)</f>
        <v>#N/A</v>
      </c>
      <c r="BT18" s="188"/>
      <c r="BU18" s="189"/>
      <c r="BV18" s="187" t="e">
        <f>SUM(BV14:BX17)</f>
        <v>#N/A</v>
      </c>
      <c r="BW18" s="188"/>
      <c r="BX18" s="189"/>
      <c r="BY18" s="203" t="e">
        <f t="shared" si="24"/>
        <v>#N/A</v>
      </c>
      <c r="BZ18" s="204"/>
      <c r="CA18" s="204"/>
      <c r="CB18" s="204"/>
      <c r="CC18" s="205"/>
      <c r="CD18" s="129"/>
      <c r="CE18" s="129"/>
      <c r="CF18" s="129"/>
    </row>
    <row r="19" spans="1:84" ht="12" customHeight="1" x14ac:dyDescent="0.15">
      <c r="A19" s="19"/>
      <c r="B19" s="19"/>
      <c r="C19" s="19"/>
      <c r="D19" s="19"/>
      <c r="E19" s="19"/>
      <c r="F19" s="20"/>
      <c r="G19" s="20"/>
      <c r="H19" s="20"/>
      <c r="I19" s="20"/>
      <c r="J19" s="2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Q19" s="19"/>
      <c r="AR19" s="19"/>
      <c r="AS19" s="19"/>
      <c r="AT19" s="19"/>
      <c r="AU19" s="19"/>
      <c r="AV19" s="20"/>
      <c r="AW19" s="20"/>
      <c r="AX19" s="20"/>
      <c r="AY19" s="20"/>
      <c r="AZ19" s="2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</row>
    <row r="20" spans="1:84" ht="34.5" customHeight="1" x14ac:dyDescent="0.15">
      <c r="A20" s="121" t="s">
        <v>132</v>
      </c>
      <c r="B20" s="19"/>
      <c r="C20" s="19"/>
      <c r="D20" s="19"/>
      <c r="E20" s="19"/>
      <c r="F20" s="20"/>
      <c r="G20" s="20"/>
      <c r="H20" s="20"/>
      <c r="I20" s="20"/>
      <c r="J20" s="2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Q20" s="121" t="s">
        <v>132</v>
      </c>
      <c r="AR20" s="19"/>
      <c r="AS20" s="19"/>
      <c r="AT20" s="19"/>
      <c r="AU20" s="19"/>
      <c r="AV20" s="20"/>
      <c r="AW20" s="20"/>
      <c r="AX20" s="20"/>
      <c r="AY20" s="20"/>
      <c r="AZ20" s="2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</row>
    <row r="21" spans="1:84" ht="21.75" customHeight="1" x14ac:dyDescent="0.15">
      <c r="A21" s="98"/>
      <c r="B21" s="239" t="s">
        <v>82</v>
      </c>
      <c r="C21" s="240"/>
      <c r="D21" s="240"/>
      <c r="E21" s="318" t="s">
        <v>84</v>
      </c>
      <c r="F21" s="240"/>
      <c r="G21" s="240"/>
      <c r="H21" s="245" t="s">
        <v>83</v>
      </c>
      <c r="I21" s="319"/>
      <c r="J21" s="319"/>
      <c r="K21" s="247" t="s">
        <v>86</v>
      </c>
      <c r="L21" s="268"/>
      <c r="M21" s="268"/>
      <c r="N21" s="268"/>
      <c r="O21" s="268"/>
      <c r="P21" s="268"/>
      <c r="Q21" s="268"/>
      <c r="R21" s="268"/>
      <c r="S21" s="269"/>
      <c r="T21" s="96"/>
      <c r="U21" s="239" t="s">
        <v>82</v>
      </c>
      <c r="V21" s="240"/>
      <c r="W21" s="240"/>
      <c r="X21" s="318" t="s">
        <v>84</v>
      </c>
      <c r="Y21" s="240"/>
      <c r="Z21" s="240"/>
      <c r="AA21" s="245" t="s">
        <v>83</v>
      </c>
      <c r="AB21" s="319"/>
      <c r="AC21" s="319"/>
      <c r="AD21" s="247" t="s">
        <v>86</v>
      </c>
      <c r="AE21" s="268"/>
      <c r="AF21" s="268"/>
      <c r="AG21" s="268"/>
      <c r="AH21" s="268"/>
      <c r="AI21" s="268"/>
      <c r="AJ21" s="268"/>
      <c r="AK21" s="268"/>
      <c r="AL21" s="269"/>
      <c r="AM21" s="10"/>
      <c r="AQ21" s="98"/>
      <c r="AR21" s="239" t="s">
        <v>82</v>
      </c>
      <c r="AS21" s="240"/>
      <c r="AT21" s="240"/>
      <c r="AU21" s="318" t="s">
        <v>84</v>
      </c>
      <c r="AV21" s="240"/>
      <c r="AW21" s="240"/>
      <c r="AX21" s="245" t="s">
        <v>83</v>
      </c>
      <c r="AY21" s="319"/>
      <c r="AZ21" s="319"/>
      <c r="BA21" s="247" t="s">
        <v>86</v>
      </c>
      <c r="BB21" s="268"/>
      <c r="BC21" s="268"/>
      <c r="BD21" s="268"/>
      <c r="BE21" s="268"/>
      <c r="BF21" s="268"/>
      <c r="BG21" s="268"/>
      <c r="BH21" s="268"/>
      <c r="BI21" s="269"/>
      <c r="BJ21" s="96"/>
      <c r="BK21" s="239" t="s">
        <v>82</v>
      </c>
      <c r="BL21" s="240"/>
      <c r="BM21" s="240"/>
      <c r="BN21" s="318" t="s">
        <v>84</v>
      </c>
      <c r="BO21" s="240"/>
      <c r="BP21" s="240"/>
      <c r="BQ21" s="245" t="s">
        <v>83</v>
      </c>
      <c r="BR21" s="319"/>
      <c r="BS21" s="319"/>
      <c r="BT21" s="247" t="s">
        <v>86</v>
      </c>
      <c r="BU21" s="268"/>
      <c r="BV21" s="268"/>
      <c r="BW21" s="268"/>
      <c r="BX21" s="268"/>
      <c r="BY21" s="268"/>
      <c r="BZ21" s="268"/>
      <c r="CA21" s="268"/>
      <c r="CB21" s="269"/>
      <c r="CC21" s="10"/>
      <c r="CD21" s="10"/>
      <c r="CE21" s="10"/>
      <c r="CF21" s="10"/>
    </row>
    <row r="22" spans="1:84" ht="21.75" customHeight="1" x14ac:dyDescent="0.15">
      <c r="A22" s="104" t="s">
        <v>97</v>
      </c>
      <c r="B22" s="239" t="s">
        <v>98</v>
      </c>
      <c r="C22" s="244"/>
      <c r="D22" s="244"/>
      <c r="E22" s="105">
        <v>5</v>
      </c>
      <c r="F22" s="105">
        <v>0</v>
      </c>
      <c r="G22" s="105">
        <v>0</v>
      </c>
      <c r="H22" s="245" t="s">
        <v>99</v>
      </c>
      <c r="I22" s="246"/>
      <c r="J22" s="246"/>
      <c r="K22" s="247"/>
      <c r="L22" s="248"/>
      <c r="M22" s="247">
        <v>1</v>
      </c>
      <c r="N22" s="248"/>
      <c r="O22" s="97" t="s">
        <v>85</v>
      </c>
      <c r="P22" s="247">
        <v>2</v>
      </c>
      <c r="Q22" s="248"/>
      <c r="R22" s="247">
        <v>3</v>
      </c>
      <c r="S22" s="248"/>
      <c r="T22" s="104" t="s">
        <v>97</v>
      </c>
      <c r="U22" s="239" t="s">
        <v>98</v>
      </c>
      <c r="V22" s="244"/>
      <c r="W22" s="244"/>
      <c r="X22" s="105">
        <v>5</v>
      </c>
      <c r="Y22" s="105">
        <v>0</v>
      </c>
      <c r="Z22" s="105">
        <v>0</v>
      </c>
      <c r="AA22" s="245" t="s">
        <v>100</v>
      </c>
      <c r="AB22" s="246"/>
      <c r="AC22" s="246"/>
      <c r="AD22" s="247"/>
      <c r="AE22" s="248"/>
      <c r="AF22" s="247"/>
      <c r="AG22" s="248"/>
      <c r="AH22" s="97" t="s">
        <v>85</v>
      </c>
      <c r="AI22" s="247">
        <v>4</v>
      </c>
      <c r="AJ22" s="248"/>
      <c r="AK22" s="247">
        <v>5</v>
      </c>
      <c r="AL22" s="248"/>
      <c r="AM22" s="10"/>
      <c r="AQ22" s="104" t="s">
        <v>97</v>
      </c>
      <c r="AR22" s="239" t="s">
        <v>98</v>
      </c>
      <c r="AS22" s="244"/>
      <c r="AT22" s="244"/>
      <c r="AU22" s="105">
        <v>5</v>
      </c>
      <c r="AV22" s="105">
        <v>0</v>
      </c>
      <c r="AW22" s="105">
        <v>0</v>
      </c>
      <c r="AX22" s="245" t="s">
        <v>99</v>
      </c>
      <c r="AY22" s="246"/>
      <c r="AZ22" s="246"/>
      <c r="BA22" s="247"/>
      <c r="BB22" s="248"/>
      <c r="BC22" s="247">
        <v>1</v>
      </c>
      <c r="BD22" s="248"/>
      <c r="BE22" s="97" t="s">
        <v>85</v>
      </c>
      <c r="BF22" s="247">
        <v>2</v>
      </c>
      <c r="BG22" s="248"/>
      <c r="BH22" s="247">
        <v>3</v>
      </c>
      <c r="BI22" s="248"/>
      <c r="BJ22" s="104" t="s">
        <v>97</v>
      </c>
      <c r="BK22" s="239" t="s">
        <v>98</v>
      </c>
      <c r="BL22" s="244"/>
      <c r="BM22" s="244"/>
      <c r="BN22" s="105">
        <v>5</v>
      </c>
      <c r="BO22" s="105">
        <v>0</v>
      </c>
      <c r="BP22" s="105">
        <v>0</v>
      </c>
      <c r="BQ22" s="245" t="s">
        <v>100</v>
      </c>
      <c r="BR22" s="246"/>
      <c r="BS22" s="246"/>
      <c r="BT22" s="247"/>
      <c r="BU22" s="248"/>
      <c r="BV22" s="247"/>
      <c r="BW22" s="248"/>
      <c r="BX22" s="97" t="s">
        <v>85</v>
      </c>
      <c r="BY22" s="247">
        <v>4</v>
      </c>
      <c r="BZ22" s="248"/>
      <c r="CA22" s="247">
        <v>5</v>
      </c>
      <c r="CB22" s="248"/>
      <c r="CC22" s="10"/>
      <c r="CD22" s="10"/>
      <c r="CE22" s="10"/>
      <c r="CF22" s="10"/>
    </row>
    <row r="23" spans="1:84" ht="21.75" customHeight="1" x14ac:dyDescent="0.15">
      <c r="A23" s="99" t="s">
        <v>87</v>
      </c>
      <c r="B23" s="208"/>
      <c r="C23" s="209"/>
      <c r="D23" s="209"/>
      <c r="E23" s="120"/>
      <c r="F23" s="120"/>
      <c r="G23" s="120"/>
      <c r="H23" s="210"/>
      <c r="I23" s="211"/>
      <c r="J23" s="211"/>
      <c r="K23" s="206"/>
      <c r="L23" s="207"/>
      <c r="M23" s="206"/>
      <c r="N23" s="207"/>
      <c r="O23" s="97" t="s">
        <v>85</v>
      </c>
      <c r="P23" s="206"/>
      <c r="Q23" s="207"/>
      <c r="R23" s="206"/>
      <c r="S23" s="207"/>
      <c r="T23" s="97">
        <v>11</v>
      </c>
      <c r="U23" s="212"/>
      <c r="V23" s="213"/>
      <c r="W23" s="214"/>
      <c r="X23" s="106"/>
      <c r="Y23" s="110"/>
      <c r="Z23" s="110"/>
      <c r="AA23" s="241"/>
      <c r="AB23" s="242"/>
      <c r="AC23" s="243"/>
      <c r="AD23" s="199"/>
      <c r="AE23" s="322"/>
      <c r="AF23" s="199"/>
      <c r="AG23" s="322"/>
      <c r="AH23" s="97" t="s">
        <v>85</v>
      </c>
      <c r="AI23" s="199"/>
      <c r="AJ23" s="322"/>
      <c r="AK23" s="199"/>
      <c r="AL23" s="322"/>
      <c r="AM23" s="10"/>
      <c r="AQ23" s="99" t="s">
        <v>87</v>
      </c>
      <c r="AR23" s="324">
        <f>B23</f>
        <v>0</v>
      </c>
      <c r="AS23" s="326"/>
      <c r="AT23" s="325"/>
      <c r="AU23" s="141">
        <f>E23</f>
        <v>0</v>
      </c>
      <c r="AV23" s="141">
        <f t="shared" ref="AV23:AW23" si="28">F23</f>
        <v>0</v>
      </c>
      <c r="AW23" s="141">
        <f t="shared" si="28"/>
        <v>0</v>
      </c>
      <c r="AX23" s="327">
        <f>H23</f>
        <v>0</v>
      </c>
      <c r="AY23" s="328"/>
      <c r="AZ23" s="329"/>
      <c r="BA23" s="324">
        <f>K23</f>
        <v>0</v>
      </c>
      <c r="BB23" s="325"/>
      <c r="BC23" s="324">
        <f>M23</f>
        <v>0</v>
      </c>
      <c r="BD23" s="325"/>
      <c r="BE23" s="97" t="s">
        <v>85</v>
      </c>
      <c r="BF23" s="324">
        <f>P23</f>
        <v>0</v>
      </c>
      <c r="BG23" s="325"/>
      <c r="BH23" s="324">
        <f>R23</f>
        <v>0</v>
      </c>
      <c r="BI23" s="325"/>
      <c r="BJ23" s="97">
        <v>11</v>
      </c>
      <c r="BK23" s="330">
        <f>U23</f>
        <v>0</v>
      </c>
      <c r="BL23" s="326"/>
      <c r="BM23" s="325"/>
      <c r="BN23" s="141">
        <f>X23</f>
        <v>0</v>
      </c>
      <c r="BO23" s="141">
        <f t="shared" ref="BO23" si="29">Y23</f>
        <v>0</v>
      </c>
      <c r="BP23" s="141">
        <f t="shared" ref="BP23" si="30">Z23</f>
        <v>0</v>
      </c>
      <c r="BQ23" s="327">
        <f>AA23</f>
        <v>0</v>
      </c>
      <c r="BR23" s="328"/>
      <c r="BS23" s="329"/>
      <c r="BT23" s="324">
        <f>AD23</f>
        <v>0</v>
      </c>
      <c r="BU23" s="325"/>
      <c r="BV23" s="324">
        <f>AF23</f>
        <v>0</v>
      </c>
      <c r="BW23" s="325"/>
      <c r="BX23" s="97" t="s">
        <v>85</v>
      </c>
      <c r="BY23" s="324">
        <f>AI23</f>
        <v>0</v>
      </c>
      <c r="BZ23" s="325"/>
      <c r="CA23" s="324">
        <f>AK23</f>
        <v>0</v>
      </c>
      <c r="CB23" s="325"/>
      <c r="CC23" s="10"/>
      <c r="CD23" s="10"/>
      <c r="CE23" s="10"/>
      <c r="CF23" s="10"/>
    </row>
    <row r="24" spans="1:84" ht="21.75" customHeight="1" x14ac:dyDescent="0.15">
      <c r="A24" s="99" t="s">
        <v>88</v>
      </c>
      <c r="B24" s="208"/>
      <c r="C24" s="209"/>
      <c r="D24" s="209"/>
      <c r="E24" s="120"/>
      <c r="F24" s="120"/>
      <c r="G24" s="120"/>
      <c r="H24" s="210"/>
      <c r="I24" s="211"/>
      <c r="J24" s="211"/>
      <c r="K24" s="206"/>
      <c r="L24" s="207"/>
      <c r="M24" s="206"/>
      <c r="N24" s="207"/>
      <c r="O24" s="97" t="s">
        <v>85</v>
      </c>
      <c r="P24" s="206"/>
      <c r="Q24" s="207"/>
      <c r="R24" s="206"/>
      <c r="S24" s="207"/>
      <c r="T24" s="97">
        <v>12</v>
      </c>
      <c r="U24" s="195"/>
      <c r="V24" s="196"/>
      <c r="W24" s="196"/>
      <c r="X24" s="106"/>
      <c r="Y24" s="110"/>
      <c r="Z24" s="110"/>
      <c r="AA24" s="197"/>
      <c r="AB24" s="198"/>
      <c r="AC24" s="198"/>
      <c r="AD24" s="199"/>
      <c r="AE24" s="200"/>
      <c r="AF24" s="199"/>
      <c r="AG24" s="200"/>
      <c r="AH24" s="97" t="s">
        <v>85</v>
      </c>
      <c r="AI24" s="199"/>
      <c r="AJ24" s="200"/>
      <c r="AK24" s="199"/>
      <c r="AL24" s="200"/>
      <c r="AM24" s="10"/>
      <c r="AQ24" s="99" t="s">
        <v>88</v>
      </c>
      <c r="AR24" s="324">
        <f t="shared" ref="AR24:AR32" si="31">B24</f>
        <v>0</v>
      </c>
      <c r="AS24" s="326"/>
      <c r="AT24" s="325"/>
      <c r="AU24" s="141">
        <f t="shared" ref="AU24:AU32" si="32">E24</f>
        <v>0</v>
      </c>
      <c r="AV24" s="141">
        <f t="shared" ref="AV24:AV32" si="33">F24</f>
        <v>0</v>
      </c>
      <c r="AW24" s="141">
        <f t="shared" ref="AW24:AW32" si="34">G24</f>
        <v>0</v>
      </c>
      <c r="AX24" s="327">
        <f t="shared" ref="AX24:AX32" si="35">H24</f>
        <v>0</v>
      </c>
      <c r="AY24" s="328"/>
      <c r="AZ24" s="329"/>
      <c r="BA24" s="324">
        <f t="shared" ref="BA24:BA31" si="36">K24</f>
        <v>0</v>
      </c>
      <c r="BB24" s="325"/>
      <c r="BC24" s="324">
        <f t="shared" ref="BC24:BC32" si="37">M24</f>
        <v>0</v>
      </c>
      <c r="BD24" s="325"/>
      <c r="BE24" s="97" t="s">
        <v>85</v>
      </c>
      <c r="BF24" s="324">
        <f t="shared" ref="BF24:BF31" si="38">P24</f>
        <v>0</v>
      </c>
      <c r="BG24" s="325"/>
      <c r="BH24" s="324">
        <f t="shared" ref="BH24:BH32" si="39">R24</f>
        <v>0</v>
      </c>
      <c r="BI24" s="325"/>
      <c r="BJ24" s="97">
        <v>12</v>
      </c>
      <c r="BK24" s="330">
        <f t="shared" ref="BK24:BK32" si="40">U24</f>
        <v>0</v>
      </c>
      <c r="BL24" s="326"/>
      <c r="BM24" s="325"/>
      <c r="BN24" s="141">
        <f t="shared" ref="BN24:BN32" si="41">X24</f>
        <v>0</v>
      </c>
      <c r="BO24" s="141">
        <f t="shared" ref="BO24:BO32" si="42">Y24</f>
        <v>0</v>
      </c>
      <c r="BP24" s="141">
        <f t="shared" ref="BP24:BP32" si="43">Z24</f>
        <v>0</v>
      </c>
      <c r="BQ24" s="327">
        <f t="shared" ref="BQ24:BQ32" si="44">AA24</f>
        <v>0</v>
      </c>
      <c r="BR24" s="328"/>
      <c r="BS24" s="329"/>
      <c r="BT24" s="324">
        <f t="shared" ref="BT24:BT32" si="45">AD24</f>
        <v>0</v>
      </c>
      <c r="BU24" s="325"/>
      <c r="BV24" s="324">
        <f t="shared" ref="BV24:BV32" si="46">AF24</f>
        <v>0</v>
      </c>
      <c r="BW24" s="325"/>
      <c r="BX24" s="97" t="s">
        <v>85</v>
      </c>
      <c r="BY24" s="324">
        <f t="shared" ref="BY24:BY32" si="47">AI24</f>
        <v>0</v>
      </c>
      <c r="BZ24" s="325"/>
      <c r="CA24" s="324">
        <f t="shared" ref="CA24:CA32" si="48">AK24</f>
        <v>0</v>
      </c>
      <c r="CB24" s="325"/>
      <c r="CC24" s="10"/>
      <c r="CD24" s="10"/>
      <c r="CE24" s="10"/>
      <c r="CF24" s="10"/>
    </row>
    <row r="25" spans="1:84" ht="21.75" customHeight="1" x14ac:dyDescent="0.15">
      <c r="A25" s="99" t="s">
        <v>89</v>
      </c>
      <c r="B25" s="208"/>
      <c r="C25" s="209"/>
      <c r="D25" s="209"/>
      <c r="E25" s="120"/>
      <c r="F25" s="120"/>
      <c r="G25" s="120"/>
      <c r="H25" s="210"/>
      <c r="I25" s="211"/>
      <c r="J25" s="211"/>
      <c r="K25" s="206"/>
      <c r="L25" s="207"/>
      <c r="M25" s="206"/>
      <c r="N25" s="207"/>
      <c r="O25" s="97" t="s">
        <v>85</v>
      </c>
      <c r="P25" s="206"/>
      <c r="Q25" s="207"/>
      <c r="R25" s="206"/>
      <c r="S25" s="207"/>
      <c r="T25" s="97">
        <v>13</v>
      </c>
      <c r="U25" s="195"/>
      <c r="V25" s="196"/>
      <c r="W25" s="196"/>
      <c r="X25" s="106"/>
      <c r="Y25" s="110"/>
      <c r="Z25" s="110"/>
      <c r="AA25" s="197"/>
      <c r="AB25" s="198"/>
      <c r="AC25" s="198"/>
      <c r="AD25" s="199"/>
      <c r="AE25" s="200"/>
      <c r="AF25" s="199"/>
      <c r="AG25" s="200"/>
      <c r="AH25" s="97" t="s">
        <v>85</v>
      </c>
      <c r="AI25" s="199"/>
      <c r="AJ25" s="200"/>
      <c r="AK25" s="199"/>
      <c r="AL25" s="200"/>
      <c r="AM25" s="10"/>
      <c r="AQ25" s="99" t="s">
        <v>89</v>
      </c>
      <c r="AR25" s="324">
        <f t="shared" si="31"/>
        <v>0</v>
      </c>
      <c r="AS25" s="326"/>
      <c r="AT25" s="325"/>
      <c r="AU25" s="141">
        <f t="shared" si="32"/>
        <v>0</v>
      </c>
      <c r="AV25" s="141">
        <f t="shared" si="33"/>
        <v>0</v>
      </c>
      <c r="AW25" s="141">
        <f t="shared" si="34"/>
        <v>0</v>
      </c>
      <c r="AX25" s="327">
        <f t="shared" si="35"/>
        <v>0</v>
      </c>
      <c r="AY25" s="328"/>
      <c r="AZ25" s="329"/>
      <c r="BA25" s="324">
        <f t="shared" si="36"/>
        <v>0</v>
      </c>
      <c r="BB25" s="325"/>
      <c r="BC25" s="324">
        <f t="shared" si="37"/>
        <v>0</v>
      </c>
      <c r="BD25" s="325"/>
      <c r="BE25" s="97" t="s">
        <v>85</v>
      </c>
      <c r="BF25" s="324">
        <f t="shared" si="38"/>
        <v>0</v>
      </c>
      <c r="BG25" s="325"/>
      <c r="BH25" s="324">
        <f t="shared" si="39"/>
        <v>0</v>
      </c>
      <c r="BI25" s="325"/>
      <c r="BJ25" s="97">
        <v>13</v>
      </c>
      <c r="BK25" s="330">
        <f t="shared" si="40"/>
        <v>0</v>
      </c>
      <c r="BL25" s="326"/>
      <c r="BM25" s="325"/>
      <c r="BN25" s="141">
        <f t="shared" si="41"/>
        <v>0</v>
      </c>
      <c r="BO25" s="141">
        <f t="shared" si="42"/>
        <v>0</v>
      </c>
      <c r="BP25" s="141">
        <f t="shared" si="43"/>
        <v>0</v>
      </c>
      <c r="BQ25" s="327">
        <f t="shared" si="44"/>
        <v>0</v>
      </c>
      <c r="BR25" s="328"/>
      <c r="BS25" s="329"/>
      <c r="BT25" s="324">
        <f t="shared" si="45"/>
        <v>0</v>
      </c>
      <c r="BU25" s="325"/>
      <c r="BV25" s="324">
        <f t="shared" si="46"/>
        <v>0</v>
      </c>
      <c r="BW25" s="325"/>
      <c r="BX25" s="97" t="s">
        <v>85</v>
      </c>
      <c r="BY25" s="324">
        <f t="shared" si="47"/>
        <v>0</v>
      </c>
      <c r="BZ25" s="325"/>
      <c r="CA25" s="324">
        <f t="shared" si="48"/>
        <v>0</v>
      </c>
      <c r="CB25" s="325"/>
      <c r="CC25" s="10"/>
      <c r="CD25" s="10"/>
      <c r="CE25" s="10"/>
      <c r="CF25" s="10"/>
    </row>
    <row r="26" spans="1:84" ht="21.75" customHeight="1" x14ac:dyDescent="0.15">
      <c r="A26" s="99" t="s">
        <v>90</v>
      </c>
      <c r="B26" s="195"/>
      <c r="C26" s="196"/>
      <c r="D26" s="196"/>
      <c r="E26" s="106"/>
      <c r="F26" s="110"/>
      <c r="G26" s="110"/>
      <c r="H26" s="197"/>
      <c r="I26" s="198"/>
      <c r="J26" s="198"/>
      <c r="K26" s="199"/>
      <c r="L26" s="321"/>
      <c r="M26" s="199"/>
      <c r="N26" s="321"/>
      <c r="O26" s="97" t="s">
        <v>85</v>
      </c>
      <c r="P26" s="199"/>
      <c r="Q26" s="200"/>
      <c r="R26" s="199"/>
      <c r="S26" s="200"/>
      <c r="T26" s="97">
        <v>14</v>
      </c>
      <c r="U26" s="195"/>
      <c r="V26" s="196"/>
      <c r="W26" s="196"/>
      <c r="X26" s="106"/>
      <c r="Y26" s="110"/>
      <c r="Z26" s="110"/>
      <c r="AA26" s="197"/>
      <c r="AB26" s="198"/>
      <c r="AC26" s="198"/>
      <c r="AD26" s="199"/>
      <c r="AE26" s="200"/>
      <c r="AF26" s="199"/>
      <c r="AG26" s="200"/>
      <c r="AH26" s="97" t="s">
        <v>85</v>
      </c>
      <c r="AI26" s="199"/>
      <c r="AJ26" s="200"/>
      <c r="AK26" s="199"/>
      <c r="AL26" s="200"/>
      <c r="AM26" s="10"/>
      <c r="AQ26" s="99" t="s">
        <v>90</v>
      </c>
      <c r="AR26" s="324">
        <f t="shared" si="31"/>
        <v>0</v>
      </c>
      <c r="AS26" s="326"/>
      <c r="AT26" s="325"/>
      <c r="AU26" s="141">
        <f t="shared" si="32"/>
        <v>0</v>
      </c>
      <c r="AV26" s="141">
        <f t="shared" si="33"/>
        <v>0</v>
      </c>
      <c r="AW26" s="141">
        <f t="shared" si="34"/>
        <v>0</v>
      </c>
      <c r="AX26" s="327">
        <f t="shared" si="35"/>
        <v>0</v>
      </c>
      <c r="AY26" s="328"/>
      <c r="AZ26" s="329"/>
      <c r="BA26" s="324">
        <f t="shared" si="36"/>
        <v>0</v>
      </c>
      <c r="BB26" s="325"/>
      <c r="BC26" s="324">
        <f t="shared" si="37"/>
        <v>0</v>
      </c>
      <c r="BD26" s="325"/>
      <c r="BE26" s="97" t="s">
        <v>85</v>
      </c>
      <c r="BF26" s="324">
        <f t="shared" si="38"/>
        <v>0</v>
      </c>
      <c r="BG26" s="325"/>
      <c r="BH26" s="324">
        <f t="shared" si="39"/>
        <v>0</v>
      </c>
      <c r="BI26" s="325"/>
      <c r="BJ26" s="97">
        <v>14</v>
      </c>
      <c r="BK26" s="330">
        <f t="shared" si="40"/>
        <v>0</v>
      </c>
      <c r="BL26" s="326"/>
      <c r="BM26" s="325"/>
      <c r="BN26" s="141">
        <f t="shared" si="41"/>
        <v>0</v>
      </c>
      <c r="BO26" s="141">
        <f t="shared" si="42"/>
        <v>0</v>
      </c>
      <c r="BP26" s="141">
        <f t="shared" si="43"/>
        <v>0</v>
      </c>
      <c r="BQ26" s="327">
        <f t="shared" si="44"/>
        <v>0</v>
      </c>
      <c r="BR26" s="328"/>
      <c r="BS26" s="329"/>
      <c r="BT26" s="324">
        <f t="shared" si="45"/>
        <v>0</v>
      </c>
      <c r="BU26" s="325"/>
      <c r="BV26" s="324">
        <f t="shared" si="46"/>
        <v>0</v>
      </c>
      <c r="BW26" s="325"/>
      <c r="BX26" s="97" t="s">
        <v>85</v>
      </c>
      <c r="BY26" s="324">
        <f t="shared" si="47"/>
        <v>0</v>
      </c>
      <c r="BZ26" s="325"/>
      <c r="CA26" s="324">
        <f t="shared" si="48"/>
        <v>0</v>
      </c>
      <c r="CB26" s="325"/>
      <c r="CC26" s="10"/>
      <c r="CD26" s="10"/>
      <c r="CE26" s="10"/>
      <c r="CF26" s="10"/>
    </row>
    <row r="27" spans="1:84" ht="21.75" customHeight="1" x14ac:dyDescent="0.15">
      <c r="A27" s="99" t="s">
        <v>91</v>
      </c>
      <c r="B27" s="195"/>
      <c r="C27" s="196"/>
      <c r="D27" s="196"/>
      <c r="E27" s="106"/>
      <c r="F27" s="110"/>
      <c r="G27" s="110"/>
      <c r="H27" s="197"/>
      <c r="I27" s="198"/>
      <c r="J27" s="198"/>
      <c r="K27" s="199"/>
      <c r="L27" s="200"/>
      <c r="M27" s="199"/>
      <c r="N27" s="200"/>
      <c r="O27" s="97" t="s">
        <v>85</v>
      </c>
      <c r="P27" s="199"/>
      <c r="Q27" s="200"/>
      <c r="R27" s="199"/>
      <c r="S27" s="200"/>
      <c r="T27" s="97">
        <v>15</v>
      </c>
      <c r="U27" s="195"/>
      <c r="V27" s="196"/>
      <c r="W27" s="196"/>
      <c r="X27" s="106"/>
      <c r="Y27" s="110"/>
      <c r="Z27" s="110"/>
      <c r="AA27" s="197"/>
      <c r="AB27" s="198"/>
      <c r="AC27" s="198"/>
      <c r="AD27" s="199"/>
      <c r="AE27" s="200"/>
      <c r="AF27" s="199"/>
      <c r="AG27" s="200"/>
      <c r="AH27" s="97" t="s">
        <v>85</v>
      </c>
      <c r="AI27" s="199"/>
      <c r="AJ27" s="200"/>
      <c r="AK27" s="199"/>
      <c r="AL27" s="200"/>
      <c r="AM27" s="10"/>
      <c r="AQ27" s="99" t="s">
        <v>91</v>
      </c>
      <c r="AR27" s="324">
        <f t="shared" si="31"/>
        <v>0</v>
      </c>
      <c r="AS27" s="326"/>
      <c r="AT27" s="325"/>
      <c r="AU27" s="141">
        <f t="shared" si="32"/>
        <v>0</v>
      </c>
      <c r="AV27" s="141">
        <f>F27</f>
        <v>0</v>
      </c>
      <c r="AW27" s="141">
        <f t="shared" si="34"/>
        <v>0</v>
      </c>
      <c r="AX27" s="327">
        <f t="shared" si="35"/>
        <v>0</v>
      </c>
      <c r="AY27" s="328"/>
      <c r="AZ27" s="329"/>
      <c r="BA27" s="324">
        <f t="shared" si="36"/>
        <v>0</v>
      </c>
      <c r="BB27" s="325"/>
      <c r="BC27" s="324">
        <f t="shared" si="37"/>
        <v>0</v>
      </c>
      <c r="BD27" s="325"/>
      <c r="BE27" s="97" t="s">
        <v>85</v>
      </c>
      <c r="BF27" s="324">
        <f t="shared" si="38"/>
        <v>0</v>
      </c>
      <c r="BG27" s="325"/>
      <c r="BH27" s="324">
        <f t="shared" si="39"/>
        <v>0</v>
      </c>
      <c r="BI27" s="325"/>
      <c r="BJ27" s="97">
        <v>15</v>
      </c>
      <c r="BK27" s="330">
        <f t="shared" si="40"/>
        <v>0</v>
      </c>
      <c r="BL27" s="326"/>
      <c r="BM27" s="325"/>
      <c r="BN27" s="141">
        <f t="shared" si="41"/>
        <v>0</v>
      </c>
      <c r="BO27" s="141">
        <f t="shared" si="42"/>
        <v>0</v>
      </c>
      <c r="BP27" s="141">
        <f t="shared" si="43"/>
        <v>0</v>
      </c>
      <c r="BQ27" s="327">
        <f t="shared" si="44"/>
        <v>0</v>
      </c>
      <c r="BR27" s="328"/>
      <c r="BS27" s="329"/>
      <c r="BT27" s="324">
        <f t="shared" si="45"/>
        <v>0</v>
      </c>
      <c r="BU27" s="325"/>
      <c r="BV27" s="324">
        <f t="shared" si="46"/>
        <v>0</v>
      </c>
      <c r="BW27" s="325"/>
      <c r="BX27" s="97" t="s">
        <v>85</v>
      </c>
      <c r="BY27" s="324">
        <f t="shared" si="47"/>
        <v>0</v>
      </c>
      <c r="BZ27" s="325"/>
      <c r="CA27" s="324">
        <f t="shared" si="48"/>
        <v>0</v>
      </c>
      <c r="CB27" s="325"/>
      <c r="CC27" s="10"/>
      <c r="CD27" s="10"/>
      <c r="CE27" s="10"/>
      <c r="CF27" s="10"/>
    </row>
    <row r="28" spans="1:84" ht="21.75" customHeight="1" x14ac:dyDescent="0.15">
      <c r="A28" s="99" t="s">
        <v>92</v>
      </c>
      <c r="B28" s="195"/>
      <c r="C28" s="196"/>
      <c r="D28" s="196"/>
      <c r="E28" s="106"/>
      <c r="F28" s="110"/>
      <c r="G28" s="110"/>
      <c r="H28" s="197"/>
      <c r="I28" s="198"/>
      <c r="J28" s="198"/>
      <c r="K28" s="199"/>
      <c r="L28" s="200"/>
      <c r="M28" s="199"/>
      <c r="N28" s="200"/>
      <c r="O28" s="97" t="s">
        <v>85</v>
      </c>
      <c r="P28" s="199"/>
      <c r="Q28" s="200"/>
      <c r="R28" s="199"/>
      <c r="S28" s="200"/>
      <c r="T28" s="97">
        <v>16</v>
      </c>
      <c r="U28" s="195"/>
      <c r="V28" s="196"/>
      <c r="W28" s="196"/>
      <c r="X28" s="106"/>
      <c r="Y28" s="110"/>
      <c r="Z28" s="110"/>
      <c r="AA28" s="197"/>
      <c r="AB28" s="198"/>
      <c r="AC28" s="198"/>
      <c r="AD28" s="199"/>
      <c r="AE28" s="200"/>
      <c r="AF28" s="199"/>
      <c r="AG28" s="200"/>
      <c r="AH28" s="97" t="s">
        <v>85</v>
      </c>
      <c r="AI28" s="199"/>
      <c r="AJ28" s="200"/>
      <c r="AK28" s="199"/>
      <c r="AL28" s="200"/>
      <c r="AM28" s="10"/>
      <c r="AQ28" s="99" t="s">
        <v>92</v>
      </c>
      <c r="AR28" s="324">
        <f t="shared" si="31"/>
        <v>0</v>
      </c>
      <c r="AS28" s="326"/>
      <c r="AT28" s="325"/>
      <c r="AU28" s="141">
        <f t="shared" si="32"/>
        <v>0</v>
      </c>
      <c r="AV28" s="141">
        <f t="shared" si="33"/>
        <v>0</v>
      </c>
      <c r="AW28" s="141">
        <f t="shared" si="34"/>
        <v>0</v>
      </c>
      <c r="AX28" s="327">
        <f t="shared" si="35"/>
        <v>0</v>
      </c>
      <c r="AY28" s="328"/>
      <c r="AZ28" s="329"/>
      <c r="BA28" s="324">
        <f t="shared" si="36"/>
        <v>0</v>
      </c>
      <c r="BB28" s="325"/>
      <c r="BC28" s="324">
        <f t="shared" si="37"/>
        <v>0</v>
      </c>
      <c r="BD28" s="325"/>
      <c r="BE28" s="97" t="s">
        <v>85</v>
      </c>
      <c r="BF28" s="324">
        <f t="shared" si="38"/>
        <v>0</v>
      </c>
      <c r="BG28" s="325"/>
      <c r="BH28" s="324">
        <f t="shared" si="39"/>
        <v>0</v>
      </c>
      <c r="BI28" s="325"/>
      <c r="BJ28" s="97">
        <v>16</v>
      </c>
      <c r="BK28" s="330">
        <f t="shared" si="40"/>
        <v>0</v>
      </c>
      <c r="BL28" s="326"/>
      <c r="BM28" s="325"/>
      <c r="BN28" s="141">
        <f t="shared" si="41"/>
        <v>0</v>
      </c>
      <c r="BO28" s="141">
        <f t="shared" si="42"/>
        <v>0</v>
      </c>
      <c r="BP28" s="141">
        <f t="shared" si="43"/>
        <v>0</v>
      </c>
      <c r="BQ28" s="327">
        <f t="shared" si="44"/>
        <v>0</v>
      </c>
      <c r="BR28" s="328"/>
      <c r="BS28" s="329"/>
      <c r="BT28" s="324">
        <f t="shared" si="45"/>
        <v>0</v>
      </c>
      <c r="BU28" s="325"/>
      <c r="BV28" s="324">
        <f t="shared" si="46"/>
        <v>0</v>
      </c>
      <c r="BW28" s="325"/>
      <c r="BX28" s="97" t="s">
        <v>85</v>
      </c>
      <c r="BY28" s="324">
        <f t="shared" si="47"/>
        <v>0</v>
      </c>
      <c r="BZ28" s="325"/>
      <c r="CA28" s="324">
        <f t="shared" si="48"/>
        <v>0</v>
      </c>
      <c r="CB28" s="325"/>
      <c r="CC28" s="10"/>
      <c r="CD28" s="10"/>
      <c r="CE28" s="10"/>
      <c r="CF28" s="10"/>
    </row>
    <row r="29" spans="1:84" ht="21.75" customHeight="1" x14ac:dyDescent="0.15">
      <c r="A29" s="99" t="s">
        <v>93</v>
      </c>
      <c r="B29" s="195"/>
      <c r="C29" s="196"/>
      <c r="D29" s="196"/>
      <c r="E29" s="106"/>
      <c r="F29" s="110"/>
      <c r="G29" s="110"/>
      <c r="H29" s="197"/>
      <c r="I29" s="198"/>
      <c r="J29" s="198"/>
      <c r="K29" s="199"/>
      <c r="L29" s="200"/>
      <c r="M29" s="199"/>
      <c r="N29" s="200"/>
      <c r="O29" s="97" t="s">
        <v>85</v>
      </c>
      <c r="P29" s="199"/>
      <c r="Q29" s="200"/>
      <c r="R29" s="199"/>
      <c r="S29" s="200"/>
      <c r="T29" s="97">
        <v>17</v>
      </c>
      <c r="U29" s="195"/>
      <c r="V29" s="196"/>
      <c r="W29" s="196"/>
      <c r="X29" s="106"/>
      <c r="Y29" s="110"/>
      <c r="Z29" s="110"/>
      <c r="AA29" s="197"/>
      <c r="AB29" s="198"/>
      <c r="AC29" s="198"/>
      <c r="AD29" s="199"/>
      <c r="AE29" s="200"/>
      <c r="AF29" s="199"/>
      <c r="AG29" s="200"/>
      <c r="AH29" s="97" t="s">
        <v>85</v>
      </c>
      <c r="AI29" s="199"/>
      <c r="AJ29" s="200"/>
      <c r="AK29" s="199"/>
      <c r="AL29" s="200"/>
      <c r="AM29" s="10"/>
      <c r="AQ29" s="99" t="s">
        <v>93</v>
      </c>
      <c r="AR29" s="324">
        <f t="shared" si="31"/>
        <v>0</v>
      </c>
      <c r="AS29" s="326"/>
      <c r="AT29" s="325"/>
      <c r="AU29" s="141">
        <f t="shared" si="32"/>
        <v>0</v>
      </c>
      <c r="AV29" s="141">
        <f t="shared" si="33"/>
        <v>0</v>
      </c>
      <c r="AW29" s="141">
        <f t="shared" si="34"/>
        <v>0</v>
      </c>
      <c r="AX29" s="327">
        <f t="shared" si="35"/>
        <v>0</v>
      </c>
      <c r="AY29" s="328"/>
      <c r="AZ29" s="329"/>
      <c r="BA29" s="324">
        <f t="shared" si="36"/>
        <v>0</v>
      </c>
      <c r="BB29" s="325"/>
      <c r="BC29" s="324">
        <f t="shared" si="37"/>
        <v>0</v>
      </c>
      <c r="BD29" s="325"/>
      <c r="BE29" s="97" t="s">
        <v>85</v>
      </c>
      <c r="BF29" s="324">
        <f t="shared" si="38"/>
        <v>0</v>
      </c>
      <c r="BG29" s="325"/>
      <c r="BH29" s="324">
        <f t="shared" si="39"/>
        <v>0</v>
      </c>
      <c r="BI29" s="325"/>
      <c r="BJ29" s="97">
        <v>17</v>
      </c>
      <c r="BK29" s="330">
        <f t="shared" si="40"/>
        <v>0</v>
      </c>
      <c r="BL29" s="326"/>
      <c r="BM29" s="325"/>
      <c r="BN29" s="141">
        <f t="shared" si="41"/>
        <v>0</v>
      </c>
      <c r="BO29" s="141">
        <f t="shared" si="42"/>
        <v>0</v>
      </c>
      <c r="BP29" s="141">
        <f t="shared" si="43"/>
        <v>0</v>
      </c>
      <c r="BQ29" s="327">
        <f t="shared" si="44"/>
        <v>0</v>
      </c>
      <c r="BR29" s="328"/>
      <c r="BS29" s="329"/>
      <c r="BT29" s="324">
        <f t="shared" si="45"/>
        <v>0</v>
      </c>
      <c r="BU29" s="325"/>
      <c r="BV29" s="324">
        <f t="shared" si="46"/>
        <v>0</v>
      </c>
      <c r="BW29" s="325"/>
      <c r="BX29" s="97" t="s">
        <v>85</v>
      </c>
      <c r="BY29" s="324">
        <f t="shared" si="47"/>
        <v>0</v>
      </c>
      <c r="BZ29" s="325"/>
      <c r="CA29" s="324">
        <f t="shared" si="48"/>
        <v>0</v>
      </c>
      <c r="CB29" s="325"/>
      <c r="CC29" s="10"/>
      <c r="CD29" s="10"/>
      <c r="CE29" s="10"/>
      <c r="CF29" s="10"/>
    </row>
    <row r="30" spans="1:84" ht="21.75" customHeight="1" x14ac:dyDescent="0.15">
      <c r="A30" s="99" t="s">
        <v>94</v>
      </c>
      <c r="B30" s="195"/>
      <c r="C30" s="196"/>
      <c r="D30" s="196"/>
      <c r="E30" s="106"/>
      <c r="F30" s="110"/>
      <c r="G30" s="110"/>
      <c r="H30" s="197"/>
      <c r="I30" s="198"/>
      <c r="J30" s="198"/>
      <c r="K30" s="199"/>
      <c r="L30" s="200"/>
      <c r="M30" s="199"/>
      <c r="N30" s="200"/>
      <c r="O30" s="97" t="s">
        <v>85</v>
      </c>
      <c r="P30" s="199"/>
      <c r="Q30" s="200"/>
      <c r="R30" s="199"/>
      <c r="S30" s="200"/>
      <c r="T30" s="97">
        <v>18</v>
      </c>
      <c r="U30" s="195"/>
      <c r="V30" s="196"/>
      <c r="W30" s="196"/>
      <c r="X30" s="106"/>
      <c r="Y30" s="110"/>
      <c r="Z30" s="110"/>
      <c r="AA30" s="197"/>
      <c r="AB30" s="198"/>
      <c r="AC30" s="198"/>
      <c r="AD30" s="199"/>
      <c r="AE30" s="200"/>
      <c r="AF30" s="199"/>
      <c r="AG30" s="200"/>
      <c r="AH30" s="97" t="s">
        <v>85</v>
      </c>
      <c r="AI30" s="199"/>
      <c r="AJ30" s="200"/>
      <c r="AK30" s="199"/>
      <c r="AL30" s="200"/>
      <c r="AM30" s="10"/>
      <c r="AQ30" s="99" t="s">
        <v>94</v>
      </c>
      <c r="AR30" s="324">
        <f t="shared" si="31"/>
        <v>0</v>
      </c>
      <c r="AS30" s="326"/>
      <c r="AT30" s="325"/>
      <c r="AU30" s="141">
        <f t="shared" si="32"/>
        <v>0</v>
      </c>
      <c r="AV30" s="141">
        <f t="shared" si="33"/>
        <v>0</v>
      </c>
      <c r="AW30" s="141">
        <f t="shared" si="34"/>
        <v>0</v>
      </c>
      <c r="AX30" s="327">
        <f t="shared" si="35"/>
        <v>0</v>
      </c>
      <c r="AY30" s="328"/>
      <c r="AZ30" s="329"/>
      <c r="BA30" s="324">
        <f t="shared" si="36"/>
        <v>0</v>
      </c>
      <c r="BB30" s="325"/>
      <c r="BC30" s="324">
        <f t="shared" si="37"/>
        <v>0</v>
      </c>
      <c r="BD30" s="325"/>
      <c r="BE30" s="97" t="s">
        <v>85</v>
      </c>
      <c r="BF30" s="324">
        <f t="shared" si="38"/>
        <v>0</v>
      </c>
      <c r="BG30" s="325"/>
      <c r="BH30" s="324">
        <f t="shared" si="39"/>
        <v>0</v>
      </c>
      <c r="BI30" s="325"/>
      <c r="BJ30" s="97">
        <v>18</v>
      </c>
      <c r="BK30" s="330">
        <f t="shared" si="40"/>
        <v>0</v>
      </c>
      <c r="BL30" s="326"/>
      <c r="BM30" s="325"/>
      <c r="BN30" s="141">
        <f t="shared" si="41"/>
        <v>0</v>
      </c>
      <c r="BO30" s="141">
        <f t="shared" si="42"/>
        <v>0</v>
      </c>
      <c r="BP30" s="141">
        <f t="shared" si="43"/>
        <v>0</v>
      </c>
      <c r="BQ30" s="327">
        <f t="shared" si="44"/>
        <v>0</v>
      </c>
      <c r="BR30" s="328"/>
      <c r="BS30" s="329"/>
      <c r="BT30" s="324">
        <f t="shared" si="45"/>
        <v>0</v>
      </c>
      <c r="BU30" s="325"/>
      <c r="BV30" s="324">
        <f t="shared" si="46"/>
        <v>0</v>
      </c>
      <c r="BW30" s="325"/>
      <c r="BX30" s="97" t="s">
        <v>85</v>
      </c>
      <c r="BY30" s="324">
        <f t="shared" si="47"/>
        <v>0</v>
      </c>
      <c r="BZ30" s="325"/>
      <c r="CA30" s="324">
        <f t="shared" si="48"/>
        <v>0</v>
      </c>
      <c r="CB30" s="325"/>
      <c r="CC30" s="10"/>
      <c r="CD30" s="10"/>
      <c r="CE30" s="10"/>
      <c r="CF30" s="10"/>
    </row>
    <row r="31" spans="1:84" ht="21.75" customHeight="1" x14ac:dyDescent="0.15">
      <c r="A31" s="99" t="s">
        <v>95</v>
      </c>
      <c r="B31" s="195"/>
      <c r="C31" s="196"/>
      <c r="D31" s="196"/>
      <c r="E31" s="106"/>
      <c r="F31" s="110"/>
      <c r="G31" s="110"/>
      <c r="H31" s="197"/>
      <c r="I31" s="198"/>
      <c r="J31" s="198"/>
      <c r="K31" s="199"/>
      <c r="L31" s="200"/>
      <c r="M31" s="199"/>
      <c r="N31" s="200"/>
      <c r="O31" s="97" t="s">
        <v>85</v>
      </c>
      <c r="P31" s="199"/>
      <c r="Q31" s="200"/>
      <c r="R31" s="199"/>
      <c r="S31" s="200"/>
      <c r="T31" s="97">
        <v>19</v>
      </c>
      <c r="U31" s="201"/>
      <c r="V31" s="196"/>
      <c r="W31" s="196"/>
      <c r="X31" s="106"/>
      <c r="Y31" s="110"/>
      <c r="Z31" s="110"/>
      <c r="AA31" s="197"/>
      <c r="AB31" s="198"/>
      <c r="AC31" s="198"/>
      <c r="AD31" s="199"/>
      <c r="AE31" s="200"/>
      <c r="AF31" s="199"/>
      <c r="AG31" s="200"/>
      <c r="AH31" s="97" t="s">
        <v>85</v>
      </c>
      <c r="AI31" s="199"/>
      <c r="AJ31" s="200"/>
      <c r="AK31" s="199"/>
      <c r="AL31" s="200"/>
      <c r="AM31" s="10"/>
      <c r="AQ31" s="99" t="s">
        <v>95</v>
      </c>
      <c r="AR31" s="324">
        <f t="shared" si="31"/>
        <v>0</v>
      </c>
      <c r="AS31" s="326"/>
      <c r="AT31" s="325"/>
      <c r="AU31" s="141">
        <f t="shared" si="32"/>
        <v>0</v>
      </c>
      <c r="AV31" s="141">
        <f t="shared" si="33"/>
        <v>0</v>
      </c>
      <c r="AW31" s="141">
        <f t="shared" si="34"/>
        <v>0</v>
      </c>
      <c r="AX31" s="327">
        <f t="shared" si="35"/>
        <v>0</v>
      </c>
      <c r="AY31" s="328"/>
      <c r="AZ31" s="329"/>
      <c r="BA31" s="324">
        <f t="shared" si="36"/>
        <v>0</v>
      </c>
      <c r="BB31" s="325"/>
      <c r="BC31" s="324">
        <f t="shared" si="37"/>
        <v>0</v>
      </c>
      <c r="BD31" s="325"/>
      <c r="BE31" s="97" t="s">
        <v>85</v>
      </c>
      <c r="BF31" s="324">
        <f t="shared" si="38"/>
        <v>0</v>
      </c>
      <c r="BG31" s="325"/>
      <c r="BH31" s="324">
        <f t="shared" si="39"/>
        <v>0</v>
      </c>
      <c r="BI31" s="325"/>
      <c r="BJ31" s="97">
        <v>19</v>
      </c>
      <c r="BK31" s="330">
        <f t="shared" si="40"/>
        <v>0</v>
      </c>
      <c r="BL31" s="326"/>
      <c r="BM31" s="325"/>
      <c r="BN31" s="141">
        <f t="shared" si="41"/>
        <v>0</v>
      </c>
      <c r="BO31" s="141">
        <f t="shared" si="42"/>
        <v>0</v>
      </c>
      <c r="BP31" s="141">
        <f t="shared" si="43"/>
        <v>0</v>
      </c>
      <c r="BQ31" s="327">
        <f t="shared" si="44"/>
        <v>0</v>
      </c>
      <c r="BR31" s="328"/>
      <c r="BS31" s="329"/>
      <c r="BT31" s="324">
        <f t="shared" si="45"/>
        <v>0</v>
      </c>
      <c r="BU31" s="325"/>
      <c r="BV31" s="324">
        <f t="shared" si="46"/>
        <v>0</v>
      </c>
      <c r="BW31" s="325"/>
      <c r="BX31" s="97" t="s">
        <v>85</v>
      </c>
      <c r="BY31" s="324">
        <f t="shared" si="47"/>
        <v>0</v>
      </c>
      <c r="BZ31" s="325"/>
      <c r="CA31" s="324">
        <f t="shared" si="48"/>
        <v>0</v>
      </c>
      <c r="CB31" s="325"/>
      <c r="CC31" s="10"/>
      <c r="CD31" s="10"/>
      <c r="CE31" s="10"/>
      <c r="CF31" s="10"/>
    </row>
    <row r="32" spans="1:84" ht="21.75" customHeight="1" x14ac:dyDescent="0.15">
      <c r="A32" s="99" t="s">
        <v>96</v>
      </c>
      <c r="B32" s="195"/>
      <c r="C32" s="196"/>
      <c r="D32" s="196"/>
      <c r="E32" s="106"/>
      <c r="F32" s="110"/>
      <c r="G32" s="110"/>
      <c r="H32" s="197"/>
      <c r="I32" s="198"/>
      <c r="J32" s="198"/>
      <c r="K32" s="199"/>
      <c r="L32" s="200"/>
      <c r="M32" s="199"/>
      <c r="N32" s="200"/>
      <c r="O32" s="97" t="s">
        <v>85</v>
      </c>
      <c r="P32" s="199"/>
      <c r="Q32" s="200"/>
      <c r="R32" s="199"/>
      <c r="S32" s="200"/>
      <c r="T32" s="97">
        <v>20</v>
      </c>
      <c r="U32" s="201"/>
      <c r="V32" s="196"/>
      <c r="W32" s="196"/>
      <c r="X32" s="106"/>
      <c r="Y32" s="110"/>
      <c r="Z32" s="110"/>
      <c r="AA32" s="197"/>
      <c r="AB32" s="198"/>
      <c r="AC32" s="198"/>
      <c r="AD32" s="199"/>
      <c r="AE32" s="200"/>
      <c r="AF32" s="199"/>
      <c r="AG32" s="200"/>
      <c r="AH32" s="97" t="s">
        <v>85</v>
      </c>
      <c r="AI32" s="199"/>
      <c r="AJ32" s="200"/>
      <c r="AK32" s="199"/>
      <c r="AL32" s="200"/>
      <c r="AM32" s="10"/>
      <c r="AQ32" s="99" t="s">
        <v>96</v>
      </c>
      <c r="AR32" s="324">
        <f t="shared" si="31"/>
        <v>0</v>
      </c>
      <c r="AS32" s="326"/>
      <c r="AT32" s="325"/>
      <c r="AU32" s="141">
        <f t="shared" si="32"/>
        <v>0</v>
      </c>
      <c r="AV32" s="141">
        <f t="shared" si="33"/>
        <v>0</v>
      </c>
      <c r="AW32" s="141">
        <f t="shared" si="34"/>
        <v>0</v>
      </c>
      <c r="AX32" s="327">
        <f t="shared" si="35"/>
        <v>0</v>
      </c>
      <c r="AY32" s="328"/>
      <c r="AZ32" s="329"/>
      <c r="BA32" s="324">
        <f>K32</f>
        <v>0</v>
      </c>
      <c r="BB32" s="325"/>
      <c r="BC32" s="324">
        <f t="shared" si="37"/>
        <v>0</v>
      </c>
      <c r="BD32" s="325"/>
      <c r="BE32" s="97" t="s">
        <v>85</v>
      </c>
      <c r="BF32" s="324">
        <f>P32</f>
        <v>0</v>
      </c>
      <c r="BG32" s="325"/>
      <c r="BH32" s="324">
        <f t="shared" si="39"/>
        <v>0</v>
      </c>
      <c r="BI32" s="325"/>
      <c r="BJ32" s="97">
        <v>20</v>
      </c>
      <c r="BK32" s="330">
        <f t="shared" si="40"/>
        <v>0</v>
      </c>
      <c r="BL32" s="326"/>
      <c r="BM32" s="325"/>
      <c r="BN32" s="141">
        <f t="shared" si="41"/>
        <v>0</v>
      </c>
      <c r="BO32" s="141">
        <f t="shared" si="42"/>
        <v>0</v>
      </c>
      <c r="BP32" s="141">
        <f t="shared" si="43"/>
        <v>0</v>
      </c>
      <c r="BQ32" s="327">
        <f t="shared" si="44"/>
        <v>0</v>
      </c>
      <c r="BR32" s="328"/>
      <c r="BS32" s="329"/>
      <c r="BT32" s="324">
        <f t="shared" si="45"/>
        <v>0</v>
      </c>
      <c r="BU32" s="325"/>
      <c r="BV32" s="324">
        <f t="shared" si="46"/>
        <v>0</v>
      </c>
      <c r="BW32" s="325"/>
      <c r="BX32" s="97" t="s">
        <v>85</v>
      </c>
      <c r="BY32" s="324">
        <f t="shared" si="47"/>
        <v>0</v>
      </c>
      <c r="BZ32" s="325"/>
      <c r="CA32" s="324">
        <f t="shared" si="48"/>
        <v>0</v>
      </c>
      <c r="CB32" s="325"/>
      <c r="CC32" s="10"/>
      <c r="CD32" s="10"/>
      <c r="CE32" s="10"/>
      <c r="CF32" s="10"/>
    </row>
    <row r="33" spans="1:86" ht="21.75" hidden="1" customHeight="1" x14ac:dyDescent="0.15">
      <c r="A33" s="100"/>
      <c r="B33" s="193">
        <f>COUNTA($B23:$H23)+SUM(B34:D37)</f>
        <v>0</v>
      </c>
      <c r="C33" s="194"/>
      <c r="D33" s="194"/>
      <c r="E33" s="102">
        <f>COUNTA($B24:$H24)+SUM(E34:E37)</f>
        <v>0</v>
      </c>
      <c r="F33" s="102">
        <f>COUNTA($B25:$H25)+SUM(F34:F37)</f>
        <v>0</v>
      </c>
      <c r="G33" s="102">
        <f>COUNTA($B26:$H26)+SUM(G34:G37)</f>
        <v>0</v>
      </c>
      <c r="H33" s="193">
        <f>COUNTA($B27:$H27)+SUM(H34:J37)</f>
        <v>0</v>
      </c>
      <c r="I33" s="194"/>
      <c r="J33" s="194"/>
      <c r="K33" s="193">
        <f>COUNTA($B28:$H28)+SUM(K34:L37)</f>
        <v>0</v>
      </c>
      <c r="L33" s="194"/>
      <c r="M33" s="193">
        <f>COUNTA($B29:$H29)+SUM(M34:N37)</f>
        <v>0</v>
      </c>
      <c r="N33" s="194"/>
      <c r="O33" s="102">
        <f>COUNTA($B30:$H30)+SUM(O34:O37)</f>
        <v>0</v>
      </c>
      <c r="P33" s="193">
        <f>COUNTA($B31:$H31)+SUM(P34:Q37)</f>
        <v>0</v>
      </c>
      <c r="Q33" s="194"/>
      <c r="R33" s="193">
        <f>COUNTA($B32:$H32)+SUM(R34:R37)</f>
        <v>0</v>
      </c>
      <c r="S33" s="194"/>
      <c r="T33" s="101"/>
      <c r="U33" s="202">
        <f>COUNTA($U23:$AA23)+SUM(U34:W37)</f>
        <v>0</v>
      </c>
      <c r="V33" s="194"/>
      <c r="W33" s="194"/>
      <c r="X33" s="103">
        <f>COUNTA($U24:$AA24)+SUM(X34:X37)</f>
        <v>0</v>
      </c>
      <c r="Y33" s="103">
        <f>COUNTA($U25:$AA25)+SUM(Y34:Y37)</f>
        <v>0</v>
      </c>
      <c r="Z33" s="103">
        <f>COUNTA($U26:$AA26)+SUM(Z34:Z37)</f>
        <v>0</v>
      </c>
      <c r="AA33" s="320">
        <f>COUNTA($U27:$AA27)+SUM(AA34:AC37)</f>
        <v>0</v>
      </c>
      <c r="AB33" s="194"/>
      <c r="AC33" s="194"/>
      <c r="AD33" s="320">
        <f>COUNTA($U28:$AA28)+SUM(AD34:AE37)</f>
        <v>0</v>
      </c>
      <c r="AE33" s="194"/>
      <c r="AF33" s="320">
        <f>COUNTA($U29:$AA29)+SUM(AF34:AG37)</f>
        <v>0</v>
      </c>
      <c r="AG33" s="194"/>
      <c r="AH33" s="103">
        <f>COUNTA($U30:$AA30)+SUM(AH34:AH37)</f>
        <v>0</v>
      </c>
      <c r="AI33" s="320">
        <f>COUNTA($U31:$AA31)+SUM(AI34:AJ37)</f>
        <v>0</v>
      </c>
      <c r="AJ33" s="194"/>
      <c r="AK33" s="320">
        <f>COUNTA($U32:$AA32)+SUM(AK34:AK37)</f>
        <v>0</v>
      </c>
      <c r="AL33" s="194"/>
      <c r="AM33" s="10"/>
      <c r="AQ33" s="100"/>
      <c r="AR33" s="193">
        <f>COUNTA($B23:$H23)+SUM(AR34:AT37)</f>
        <v>0</v>
      </c>
      <c r="AS33" s="194"/>
      <c r="AT33" s="194"/>
      <c r="AU33" s="102">
        <f>COUNTA($B24:$H24)+SUM(AU34:AU37)</f>
        <v>0</v>
      </c>
      <c r="AV33" s="102">
        <f>COUNTA($B25:$H25)+SUM(AV34:AV37)</f>
        <v>0</v>
      </c>
      <c r="AW33" s="102">
        <f>COUNTA($B26:$H26)+SUM(AW34:AW37)</f>
        <v>0</v>
      </c>
      <c r="AX33" s="193">
        <f>COUNTA($B27:$H27)+SUM(AX34:AZ37)</f>
        <v>0</v>
      </c>
      <c r="AY33" s="194"/>
      <c r="AZ33" s="194"/>
      <c r="BA33" s="193">
        <f>COUNTA($B28:$H28)+SUM(BA34:BB37)</f>
        <v>0</v>
      </c>
      <c r="BB33" s="194"/>
      <c r="BC33" s="193">
        <f>COUNTA($B29:$H29)+SUM(BC34:BD37)</f>
        <v>0</v>
      </c>
      <c r="BD33" s="194"/>
      <c r="BE33" s="102">
        <f>COUNTA($B30:$H30)+SUM(BE34:BE37)</f>
        <v>0</v>
      </c>
      <c r="BF33" s="193">
        <f>COUNTA($B31:$H31)+SUM(BF34:BG37)</f>
        <v>0</v>
      </c>
      <c r="BG33" s="194"/>
      <c r="BH33" s="193">
        <f>COUNTA($B32:$H32)+SUM(BH34:BH37)</f>
        <v>0</v>
      </c>
      <c r="BI33" s="194"/>
      <c r="BJ33" s="101"/>
      <c r="BK33" s="202">
        <f>COUNTA($U23:$AA23)+SUM(BK34:BM37)</f>
        <v>0</v>
      </c>
      <c r="BL33" s="194"/>
      <c r="BM33" s="194"/>
      <c r="BN33" s="103">
        <f>COUNTA($U24:$AA24)+SUM(BN34:BN37)</f>
        <v>0</v>
      </c>
      <c r="BO33" s="103">
        <f>COUNTA($U25:$AA25)+SUM(BO34:BO37)</f>
        <v>0</v>
      </c>
      <c r="BP33" s="103">
        <f>COUNTA($U26:$AA26)+SUM(BP34:BP37)</f>
        <v>0</v>
      </c>
      <c r="BQ33" s="320">
        <f>COUNTA($U27:$AA27)+SUM(BQ34:BS37)</f>
        <v>0</v>
      </c>
      <c r="BR33" s="194"/>
      <c r="BS33" s="194"/>
      <c r="BT33" s="320">
        <f>COUNTA($U28:$AA28)+SUM(BT34:BU37)</f>
        <v>0</v>
      </c>
      <c r="BU33" s="194"/>
      <c r="BV33" s="320">
        <f>COUNTA($U29:$AA29)+SUM(BV34:BW37)</f>
        <v>0</v>
      </c>
      <c r="BW33" s="194"/>
      <c r="BX33" s="103">
        <f>COUNTA($U30:$AA30)+SUM(BX34:BX37)</f>
        <v>0</v>
      </c>
      <c r="BY33" s="320">
        <f>COUNTA($U31:$AA31)+SUM(BY34:BZ37)</f>
        <v>0</v>
      </c>
      <c r="BZ33" s="194"/>
      <c r="CA33" s="320">
        <f>COUNTA($U32:$AA32)+SUM(CA34:CA37)</f>
        <v>0</v>
      </c>
      <c r="CB33" s="194"/>
      <c r="CC33" s="10"/>
      <c r="CD33" s="10"/>
      <c r="CE33" s="10"/>
      <c r="CF33" s="10"/>
    </row>
    <row r="34" spans="1:86" ht="21.75" hidden="1" customHeight="1" x14ac:dyDescent="0.15">
      <c r="A34" s="100"/>
      <c r="B34" s="270">
        <f>IF((COUNT($K23)+COUNT($M23)+COUNT($P23))+COUNT($R23)=4,1,0)</f>
        <v>0</v>
      </c>
      <c r="C34" s="271"/>
      <c r="D34" s="271"/>
      <c r="E34" s="101">
        <f>IF((COUNT($K24)+COUNT($M24)+COUNT($P24))+COUNT($R24)=4,1,0)</f>
        <v>0</v>
      </c>
      <c r="F34" s="101">
        <f>IF((COUNT($K25)+COUNT($M25)+COUNT($P25))+COUNT($R25)=4,1,0)</f>
        <v>0</v>
      </c>
      <c r="G34" s="101">
        <f>IF((COUNT($K26)+COUNT($M26)+COUNT($P26))+COUNT($R26)=4,1,0)</f>
        <v>0</v>
      </c>
      <c r="H34" s="270">
        <f>IF((COUNT($K27)+COUNT($M27)+COUNT($P27))+COUNT($R27)=4,1,0)</f>
        <v>0</v>
      </c>
      <c r="I34" s="271"/>
      <c r="J34" s="271"/>
      <c r="K34" s="270">
        <f>IF((COUNT($K28)+COUNT($M28)+COUNT($P28))+COUNT($R28)=4,1,0)</f>
        <v>0</v>
      </c>
      <c r="L34" s="271"/>
      <c r="M34" s="270">
        <f>IF((COUNT($K29)+COUNT($M29)+COUNT($P29))+COUNT($R29)=4,1,0)</f>
        <v>0</v>
      </c>
      <c r="N34" s="271"/>
      <c r="O34" s="101">
        <f>IF((COUNT($K30)+COUNT($M30)+COUNT($P30))+COUNT($R30)=4,1,0)</f>
        <v>0</v>
      </c>
      <c r="P34" s="270">
        <f>IF((COUNT($K31)+COUNT($M31)+COUNT($P31))+COUNT($R31)=4,1,0)</f>
        <v>0</v>
      </c>
      <c r="Q34" s="271"/>
      <c r="R34" s="270">
        <f>IF((COUNT($K32)+COUNT($M32)+COUNT($P32))+COUNT($R32)=4,1,0)</f>
        <v>0</v>
      </c>
      <c r="S34" s="271"/>
      <c r="T34" s="101"/>
      <c r="U34" s="270">
        <f>IF((COUNT($AD23)+COUNT($AF23)+COUNT($AI23))+COUNT($AK23)=4,1,0)</f>
        <v>0</v>
      </c>
      <c r="V34" s="271"/>
      <c r="W34" s="271"/>
      <c r="X34" s="101">
        <f>IF((COUNT($AD24)+COUNT($AF24)+COUNT($AI24))+COUNT($AK24)=4,1,0)</f>
        <v>0</v>
      </c>
      <c r="Y34" s="101">
        <f>IF((COUNT($AD25)+COUNT($AF25)+COUNT($AI25))+COUNT($AK25)=4,1,0)</f>
        <v>0</v>
      </c>
      <c r="Z34" s="101">
        <f>IF((COUNT($AD26)+COUNT($AF26)+COUNT($AI26))+COUNT($AK26)=4,1,0)</f>
        <v>0</v>
      </c>
      <c r="AA34" s="270">
        <f>IF((COUNT($AD27)+COUNT($AF27)+COUNT($AI27))+COUNT($AK27)=4,1,0)</f>
        <v>0</v>
      </c>
      <c r="AB34" s="271"/>
      <c r="AC34" s="271"/>
      <c r="AD34" s="270">
        <f>IF((COUNT($AD28)+COUNT($AF28)+COUNT($AI28))+COUNT($AK28)=4,1,0)</f>
        <v>0</v>
      </c>
      <c r="AE34" s="271"/>
      <c r="AF34" s="270">
        <f>IF((COUNT($AD29)+COUNT($AF29)+COUNT($AI29))+COUNT($AK29)=4,1,0)</f>
        <v>0</v>
      </c>
      <c r="AG34" s="271"/>
      <c r="AH34" s="101">
        <f>IF((COUNT($AD30)+COUNT($AF30)+COUNT($AI30))+COUNT($AK30)=4,1,0)</f>
        <v>0</v>
      </c>
      <c r="AI34" s="270">
        <f>IF((COUNT($AD31)+COUNT($AF31)+COUNT($AI31))+COUNT($AK31)=4,1,0)</f>
        <v>0</v>
      </c>
      <c r="AJ34" s="271"/>
      <c r="AK34" s="270">
        <f>IF((COUNT($AD32)+COUNT($AF32)+COUNT($AI32))+COUNT($AK32)=4,1,0)</f>
        <v>0</v>
      </c>
      <c r="AL34" s="271"/>
      <c r="AM34" s="10"/>
      <c r="AQ34" s="100"/>
      <c r="AR34" s="270">
        <f>IF((COUNT($K23)+COUNT($M23)+COUNT($P23))+COUNT($R23)=4,1,0)</f>
        <v>0</v>
      </c>
      <c r="AS34" s="271"/>
      <c r="AT34" s="271"/>
      <c r="AU34" s="101">
        <f>IF((COUNT($K24)+COUNT($M24)+COUNT($P24))+COUNT($R24)=4,1,0)</f>
        <v>0</v>
      </c>
      <c r="AV34" s="101">
        <f>IF((COUNT($K25)+COUNT($M25)+COUNT($P25))+COUNT($R25)=4,1,0)</f>
        <v>0</v>
      </c>
      <c r="AW34" s="101">
        <f>IF((COUNT($K26)+COUNT($M26)+COUNT($P26))+COUNT($R26)=4,1,0)</f>
        <v>0</v>
      </c>
      <c r="AX34" s="270">
        <f>IF((COUNT($K27)+COUNT($M27)+COUNT($P27))+COUNT($R27)=4,1,0)</f>
        <v>0</v>
      </c>
      <c r="AY34" s="271"/>
      <c r="AZ34" s="271"/>
      <c r="BA34" s="270">
        <f>IF((COUNT($K28)+COUNT($M28)+COUNT($P28))+COUNT($R28)=4,1,0)</f>
        <v>0</v>
      </c>
      <c r="BB34" s="271"/>
      <c r="BC34" s="270">
        <f>IF((COUNT($K29)+COUNT($M29)+COUNT($P29))+COUNT($R29)=4,1,0)</f>
        <v>0</v>
      </c>
      <c r="BD34" s="271"/>
      <c r="BE34" s="101">
        <f>IF((COUNT($K30)+COUNT($M30)+COUNT($P30))+COUNT($R30)=4,1,0)</f>
        <v>0</v>
      </c>
      <c r="BF34" s="270">
        <f>IF((COUNT($K31)+COUNT($M31)+COUNT($P31))+COUNT($R31)=4,1,0)</f>
        <v>0</v>
      </c>
      <c r="BG34" s="271"/>
      <c r="BH34" s="270">
        <f>IF((COUNT($K32)+COUNT($M32)+COUNT($P32))+COUNT($R32)=4,1,0)</f>
        <v>0</v>
      </c>
      <c r="BI34" s="271"/>
      <c r="BJ34" s="101"/>
      <c r="BK34" s="270">
        <f>IF((COUNT($AD23)+COUNT($AF23)+COUNT($AI23))+COUNT($AK23)=4,1,0)</f>
        <v>0</v>
      </c>
      <c r="BL34" s="271"/>
      <c r="BM34" s="271"/>
      <c r="BN34" s="101">
        <f>IF((COUNT($AD24)+COUNT($AF24)+COUNT($AI24))+COUNT($AK24)=4,1,0)</f>
        <v>0</v>
      </c>
      <c r="BO34" s="101">
        <f>IF((COUNT($AD25)+COUNT($AF25)+COUNT($AI25))+COUNT($AK25)=4,1,0)</f>
        <v>0</v>
      </c>
      <c r="BP34" s="101">
        <f>IF((COUNT($AD26)+COUNT($AF26)+COUNT($AI26))+COUNT($AK26)=4,1,0)</f>
        <v>0</v>
      </c>
      <c r="BQ34" s="270">
        <f>IF((COUNT($AD27)+COUNT($AF27)+COUNT($AI27))+COUNT($AK27)=4,1,0)</f>
        <v>0</v>
      </c>
      <c r="BR34" s="271"/>
      <c r="BS34" s="271"/>
      <c r="BT34" s="270">
        <f>IF((COUNT($AD28)+COUNT($AF28)+COUNT($AI28))+COUNT($AK28)=4,1,0)</f>
        <v>0</v>
      </c>
      <c r="BU34" s="271"/>
      <c r="BV34" s="270">
        <f>IF((COUNT($AD29)+COUNT($AF29)+COUNT($AI29))+COUNT($AK29)=4,1,0)</f>
        <v>0</v>
      </c>
      <c r="BW34" s="271"/>
      <c r="BX34" s="101">
        <f>IF((COUNT($AD30)+COUNT($AF30)+COUNT($AI30))+COUNT($AK30)=4,1,0)</f>
        <v>0</v>
      </c>
      <c r="BY34" s="270">
        <f>IF((COUNT($AD31)+COUNT($AF31)+COUNT($AI31))+COUNT($AK31)=4,1,0)</f>
        <v>0</v>
      </c>
      <c r="BZ34" s="271"/>
      <c r="CA34" s="270">
        <f>IF((COUNT($AD32)+COUNT($AF32)+COUNT($AI32))+COUNT($AK32)=4,1,0)</f>
        <v>0</v>
      </c>
      <c r="CB34" s="271"/>
      <c r="CC34" s="10"/>
      <c r="CD34" s="10"/>
      <c r="CE34" s="10"/>
      <c r="CF34" s="10"/>
    </row>
    <row r="35" spans="1:86" ht="21.75" hidden="1" customHeight="1" x14ac:dyDescent="0.15">
      <c r="A35" s="100"/>
      <c r="B35" s="270">
        <f>IF(IF(COUNT($K23)=0,1,0)+IF((COUNT($M23)+COUNT($P23)+COUNT($R23))=3,1,0)=2,1,0)</f>
        <v>0</v>
      </c>
      <c r="C35" s="271"/>
      <c r="D35" s="271"/>
      <c r="E35" s="101">
        <f>IF(IF(COUNT($K24)=0,1,0)+IF((COUNT($M24)+COUNT($P24)+COUNT($R24))=3,1,0)=2,1,0)</f>
        <v>0</v>
      </c>
      <c r="F35" s="101">
        <f>IF(IF(COUNT($K25)=0,1,0)+IF((COUNT($M25)+COUNT($P25)+COUNT($R25))=3,1,0)=2,1,0)</f>
        <v>0</v>
      </c>
      <c r="G35" s="101">
        <f>IF(IF(COUNT($K26)=0,1,0)+IF((COUNT($M26)+COUNT($P26)+COUNT($R26))=3,1,0)=2,1,0)</f>
        <v>0</v>
      </c>
      <c r="H35" s="270">
        <f>IF(IF(COUNT($K27)=0,1,0)+IF((COUNT($M27)+COUNT($P27)+COUNT($R27))=3,1,0)=2,1,0)</f>
        <v>0</v>
      </c>
      <c r="I35" s="271"/>
      <c r="J35" s="271"/>
      <c r="K35" s="270">
        <f>IF(IF(COUNT($K28)=0,1,0)+IF((COUNT($M28)+COUNT($P28)+COUNT($R28))=3,1,0)=2,1,0)</f>
        <v>0</v>
      </c>
      <c r="L35" s="271"/>
      <c r="M35" s="270">
        <f>IF(IF(COUNT($K29)=0,1,0)+IF((COUNT($M29)+COUNT($P29)+COUNT($R29))=3,1,0)=2,1,0)</f>
        <v>0</v>
      </c>
      <c r="N35" s="271"/>
      <c r="O35" s="101">
        <f>IF(IF(COUNT($K30)=0,1,0)+IF((COUNT($M30)+COUNT($P30)+COUNT($R30))=3,1,0)=2,1,0)</f>
        <v>0</v>
      </c>
      <c r="P35" s="270">
        <f>IF(IF(COUNT($K31)=0,1,0)+IF((COUNT($M31)+COUNT($P31)+COUNT($R31))=3,1,0)=2,1,0)</f>
        <v>0</v>
      </c>
      <c r="Q35" s="271"/>
      <c r="R35" s="270">
        <f>IF(IF(COUNT($K32)=0,1,0)+IF((COUNT($M32)+COUNT($P32)+COUNT($R32))=3,1,0)=2,1,0)</f>
        <v>0</v>
      </c>
      <c r="S35" s="271"/>
      <c r="T35" s="101"/>
      <c r="U35" s="270">
        <f>IF(IF(COUNT($AD23)=0,1,0)+IF((COUNT($AF23)+COUNT($AI23)+COUNT($AK23))=3,1,0)=2,1,0)</f>
        <v>0</v>
      </c>
      <c r="V35" s="271"/>
      <c r="W35" s="271"/>
      <c r="X35" s="101">
        <f>IF(IF(COUNT($AD24)=0,1,0)+IF((COUNT($AF24)+COUNT($AI24)+COUNT($AK24))=3,1,0)=2,1,0)</f>
        <v>0</v>
      </c>
      <c r="Y35" s="101">
        <f>IF(IF(COUNT($AD25)=0,1,0)+IF((COUNT($AF25)+COUNT($AI25)+COUNT($AK25))=3,1,0)=2,1,0)</f>
        <v>0</v>
      </c>
      <c r="Z35" s="101">
        <f>IF(IF(COUNT($AD26)=0,1,0)+IF((COUNT($AF26)+COUNT($AI26)+COUNT($AK26))=3,1,0)=2,1,0)</f>
        <v>0</v>
      </c>
      <c r="AA35" s="270">
        <f>IF(IF(COUNT($AD27)=0,1,0)+IF((COUNT($AF27)+COUNT($AI27)+COUNT($AK27))=3,1,0)=2,1,0)</f>
        <v>0</v>
      </c>
      <c r="AB35" s="271"/>
      <c r="AC35" s="271"/>
      <c r="AD35" s="270">
        <f>IF(IF(COUNT($AD28)=0,1,0)+IF((COUNT($AF28)+COUNT($AI28)+COUNT($AK28))=3,1,0)=2,1,0)</f>
        <v>0</v>
      </c>
      <c r="AE35" s="271"/>
      <c r="AF35" s="270">
        <f>IF(IF(COUNT($AD29)=0,1,0)+IF((COUNT($AF29)+COUNT($AI29)+COUNT($AK29))=3,1,0)=2,1,0)</f>
        <v>0</v>
      </c>
      <c r="AG35" s="271"/>
      <c r="AH35" s="101">
        <f>IF(IF(COUNT($AD30)=0,1,0)+IF((COUNT($AF30)+COUNT($AI30)+COUNT($AK30))=3,1,0)=2,1,0)</f>
        <v>0</v>
      </c>
      <c r="AI35" s="270">
        <f>IF(IF(COUNT($AD31)=0,1,0)+IF((COUNT($AF31)+COUNT($AI31)+COUNT($AK31))=3,1,0)=2,1,0)</f>
        <v>0</v>
      </c>
      <c r="AJ35" s="271"/>
      <c r="AK35" s="270">
        <f>IF(IF(COUNT($AD32)=0,1,0)+IF((COUNT($AF32)+COUNT($AI32)+COUNT($AK32))=3,1,0)=2,1,0)</f>
        <v>0</v>
      </c>
      <c r="AL35" s="271"/>
      <c r="AM35" s="10"/>
      <c r="AQ35" s="100"/>
      <c r="AR35" s="270">
        <f>IF(IF(COUNT($K23)=0,1,0)+IF((COUNT($M23)+COUNT($P23)+COUNT($R23))=3,1,0)=2,1,0)</f>
        <v>0</v>
      </c>
      <c r="AS35" s="271"/>
      <c r="AT35" s="271"/>
      <c r="AU35" s="101">
        <f>IF(IF(COUNT($K24)=0,1,0)+IF((COUNT($M24)+COUNT($P24)+COUNT($R24))=3,1,0)=2,1,0)</f>
        <v>0</v>
      </c>
      <c r="AV35" s="101">
        <f>IF(IF(COUNT($K25)=0,1,0)+IF((COUNT($M25)+COUNT($P25)+COUNT($R25))=3,1,0)=2,1,0)</f>
        <v>0</v>
      </c>
      <c r="AW35" s="101">
        <f>IF(IF(COUNT($K26)=0,1,0)+IF((COUNT($M26)+COUNT($P26)+COUNT($R26))=3,1,0)=2,1,0)</f>
        <v>0</v>
      </c>
      <c r="AX35" s="270">
        <f>IF(IF(COUNT($K27)=0,1,0)+IF((COUNT($M27)+COUNT($P27)+COUNT($R27))=3,1,0)=2,1,0)</f>
        <v>0</v>
      </c>
      <c r="AY35" s="271"/>
      <c r="AZ35" s="271"/>
      <c r="BA35" s="270">
        <f>IF(IF(COUNT($K28)=0,1,0)+IF((COUNT($M28)+COUNT($P28)+COUNT($R28))=3,1,0)=2,1,0)</f>
        <v>0</v>
      </c>
      <c r="BB35" s="271"/>
      <c r="BC35" s="270">
        <f>IF(IF(COUNT($K29)=0,1,0)+IF((COUNT($M29)+COUNT($P29)+COUNT($R29))=3,1,0)=2,1,0)</f>
        <v>0</v>
      </c>
      <c r="BD35" s="271"/>
      <c r="BE35" s="101">
        <f>IF(IF(COUNT($K30)=0,1,0)+IF((COUNT($M30)+COUNT($P30)+COUNT($R30))=3,1,0)=2,1,0)</f>
        <v>0</v>
      </c>
      <c r="BF35" s="270">
        <f>IF(IF(COUNT($K31)=0,1,0)+IF((COUNT($M31)+COUNT($P31)+COUNT($R31))=3,1,0)=2,1,0)</f>
        <v>0</v>
      </c>
      <c r="BG35" s="271"/>
      <c r="BH35" s="270">
        <f>IF(IF(COUNT($K32)=0,1,0)+IF((COUNT($M32)+COUNT($P32)+COUNT($R32))=3,1,0)=2,1,0)</f>
        <v>0</v>
      </c>
      <c r="BI35" s="271"/>
      <c r="BJ35" s="101"/>
      <c r="BK35" s="270">
        <f>IF(IF(COUNT($AD23)=0,1,0)+IF((COUNT($AF23)+COUNT($AI23)+COUNT($AK23))=3,1,0)=2,1,0)</f>
        <v>0</v>
      </c>
      <c r="BL35" s="271"/>
      <c r="BM35" s="271"/>
      <c r="BN35" s="101">
        <f>IF(IF(COUNT($AD24)=0,1,0)+IF((COUNT($AF24)+COUNT($AI24)+COUNT($AK24))=3,1,0)=2,1,0)</f>
        <v>0</v>
      </c>
      <c r="BO35" s="101">
        <f>IF(IF(COUNT($AD25)=0,1,0)+IF((COUNT($AF25)+COUNT($AI25)+COUNT($AK25))=3,1,0)=2,1,0)</f>
        <v>0</v>
      </c>
      <c r="BP35" s="101">
        <f>IF(IF(COUNT($AD26)=0,1,0)+IF((COUNT($AF26)+COUNT($AI26)+COUNT($AK26))=3,1,0)=2,1,0)</f>
        <v>0</v>
      </c>
      <c r="BQ35" s="270">
        <f>IF(IF(COUNT($AD27)=0,1,0)+IF((COUNT($AF27)+COUNT($AI27)+COUNT($AK27))=3,1,0)=2,1,0)</f>
        <v>0</v>
      </c>
      <c r="BR35" s="271"/>
      <c r="BS35" s="271"/>
      <c r="BT35" s="270">
        <f>IF(IF(COUNT($AD28)=0,1,0)+IF((COUNT($AF28)+COUNT($AI28)+COUNT($AK28))=3,1,0)=2,1,0)</f>
        <v>0</v>
      </c>
      <c r="BU35" s="271"/>
      <c r="BV35" s="270">
        <f>IF(IF(COUNT($AD29)=0,1,0)+IF((COUNT($AF29)+COUNT($AI29)+COUNT($AK29))=3,1,0)=2,1,0)</f>
        <v>0</v>
      </c>
      <c r="BW35" s="271"/>
      <c r="BX35" s="101">
        <f>IF(IF(COUNT($AD30)=0,1,0)+IF((COUNT($AF30)+COUNT($AI30)+COUNT($AK30))=3,1,0)=2,1,0)</f>
        <v>0</v>
      </c>
      <c r="BY35" s="270">
        <f>IF(IF(COUNT($AD31)=0,1,0)+IF((COUNT($AF31)+COUNT($AI31)+COUNT($AK31))=3,1,0)=2,1,0)</f>
        <v>0</v>
      </c>
      <c r="BZ35" s="271"/>
      <c r="CA35" s="270">
        <f>IF(IF(COUNT($AD32)=0,1,0)+IF((COUNT($AF32)+COUNT($AI32)+COUNT($AK32))=3,1,0)=2,1,0)</f>
        <v>0</v>
      </c>
      <c r="CB35" s="271"/>
      <c r="CC35" s="10"/>
      <c r="CD35" s="10"/>
      <c r="CE35" s="10"/>
      <c r="CF35" s="10"/>
    </row>
    <row r="36" spans="1:86" ht="21.75" hidden="1" customHeight="1" x14ac:dyDescent="0.15">
      <c r="A36" s="100"/>
      <c r="B36" s="270">
        <f>IF(IF(COUNT($K23)=0,1,0)+IF(COUNT($M23)=0,1,0)+IF(COUNT($P23)+COUNT($R23)=2,1,0)=3,1,0)</f>
        <v>0</v>
      </c>
      <c r="C36" s="271"/>
      <c r="D36" s="271"/>
      <c r="E36" s="101">
        <f>IF(IF(COUNT($K24)=0,1,0)+IF(COUNT($M24)=0,1,0)+IF(COUNT($P24)+COUNT($R24)=2,1,0)=3,1,0)</f>
        <v>0</v>
      </c>
      <c r="F36" s="101">
        <f>IF(IF(COUNT($K25)=0,1,0)+IF(COUNT($M25)=0,1,0)+IF(COUNT($P25)+COUNT($R25)=2,1,0)=3,1,0)</f>
        <v>0</v>
      </c>
      <c r="G36" s="101">
        <f>IF(IF(COUNT($K26)=0,1,0)+IF(COUNT($M26)=0,1,0)+IF(COUNT($P26)+COUNT($R26)=2,1,0)=3,1,0)</f>
        <v>0</v>
      </c>
      <c r="H36" s="270">
        <f>IF(IF(COUNT($K27)=0,1,0)+IF(COUNT($M27)=0,1,0)+IF(COUNT($P27)+COUNT($R27)=2,1,0)=3,1,0)</f>
        <v>0</v>
      </c>
      <c r="I36" s="271"/>
      <c r="J36" s="271"/>
      <c r="K36" s="270">
        <f>IF(IF(COUNT($K28)=0,1,0)+IF(COUNT($M28)=0,1,0)+IF(COUNT($P28)+COUNT($R28)=2,1,0)=3,1,0)</f>
        <v>0</v>
      </c>
      <c r="L36" s="271"/>
      <c r="M36" s="270">
        <f>IF(IF(COUNT($K29)=0,1,0)+IF(COUNT($M29)=0,1,0)+IF(COUNT($P29)+COUNT($R29)=2,1,0)=3,1,0)</f>
        <v>0</v>
      </c>
      <c r="N36" s="271"/>
      <c r="O36" s="101">
        <f>IF(IF(COUNT($K30)=0,1,0)+IF(COUNT($M30)=0,1,0)+IF(COUNT($P30)+COUNT($R30)=2,1,0)=3,1,0)</f>
        <v>0</v>
      </c>
      <c r="P36" s="270">
        <f>IF(IF(COUNT($K31)=0,1,0)+IF(COUNT($M31)=0,1,0)+IF(COUNT($P31)+COUNT($R31)=2,1,0)=3,1,0)</f>
        <v>0</v>
      </c>
      <c r="Q36" s="271"/>
      <c r="R36" s="270">
        <f>IF(IF(COUNT($K32)=0,1,0)+IF(COUNT($M32)=0,1,0)+IF(COUNT($P32)+COUNT($R32)=2,1,0)=3,1,0)</f>
        <v>0</v>
      </c>
      <c r="S36" s="271"/>
      <c r="T36" s="101"/>
      <c r="U36" s="270">
        <f>IF(IF(COUNT($AD23)=0,1,0)+IF(COUNT($AF23)=0,1,0)+IF(COUNT($AI23)+COUNT($AK23)=2,1,0)=3,1,0)</f>
        <v>0</v>
      </c>
      <c r="V36" s="271"/>
      <c r="W36" s="271"/>
      <c r="X36" s="101">
        <f>IF(IF(COUNT($AD24)=0,1,0)+IF(COUNT($AF24)=0,1,0)+IF(COUNT($AI24)+COUNT($AK24)=2,1,0)=3,1,0)</f>
        <v>0</v>
      </c>
      <c r="Y36" s="101">
        <f>IF(IF(COUNT($AD25)=0,1,0)+IF(COUNT($AF25)=0,1,0)+IF(COUNT($AI25)+COUNT($AK25)=2,1,0)=3,1,0)</f>
        <v>0</v>
      </c>
      <c r="Z36" s="101">
        <f>IF(IF(COUNT($AD26)=0,1,0)+IF(COUNT($AF26)=0,1,0)+IF(COUNT($AI26)+COUNT($AK26)=2,1,0)=3,1,0)</f>
        <v>0</v>
      </c>
      <c r="AA36" s="270">
        <f>IF(IF(COUNT($AD27)=0,1,0)+IF(COUNT($AF27)=0,1,0)+IF(COUNT($AI27)+COUNT($AK27)=2,1,0)=3,1,0)</f>
        <v>0</v>
      </c>
      <c r="AB36" s="271"/>
      <c r="AC36" s="271"/>
      <c r="AD36" s="270">
        <f>IF(IF(COUNT($AD28)=0,1,0)+IF(COUNT($AF28)=0,1,0)+IF(COUNT($AI28)+COUNT($AK28)=2,1,0)=3,1,0)</f>
        <v>0</v>
      </c>
      <c r="AE36" s="271"/>
      <c r="AF36" s="270">
        <f>IF(IF(COUNT($AD29)=0,1,0)+IF(COUNT($AF29)=0,1,0)+IF(COUNT($AI29)+COUNT($AK29)=2,1,0)=3,1,0)</f>
        <v>0</v>
      </c>
      <c r="AG36" s="271"/>
      <c r="AH36" s="101">
        <f>IF(IF(COUNT($AD30)=0,1,0)+IF(COUNT($AF30)=0,1,0)+IF(COUNT($AI30)+COUNT($AK30)=2,1,0)=3,1,0)</f>
        <v>0</v>
      </c>
      <c r="AI36" s="270">
        <f>IF(IF(COUNT($AD31)=0,1,0)+IF(COUNT($AF31)=0,1,0)+IF(COUNT($AI31)+COUNT($AK31)=2,1,0)=3,1,0)</f>
        <v>0</v>
      </c>
      <c r="AJ36" s="271"/>
      <c r="AK36" s="270">
        <f>IF(IF(COUNT($AD32)=0,1,0)+IF(COUNT($AF32)=0,1,0)+IF(COUNT($AI32)+COUNT($AK32)=2,1,0)=3,1,0)</f>
        <v>0</v>
      </c>
      <c r="AL36" s="271"/>
      <c r="AM36" s="10"/>
      <c r="AQ36" s="100"/>
      <c r="AR36" s="270">
        <f>IF(IF(COUNT($K23)=0,1,0)+IF(COUNT($M23)=0,1,0)+IF(COUNT($P23)+COUNT($R23)=2,1,0)=3,1,0)</f>
        <v>0</v>
      </c>
      <c r="AS36" s="271"/>
      <c r="AT36" s="271"/>
      <c r="AU36" s="101">
        <f>IF(IF(COUNT($K24)=0,1,0)+IF(COUNT($M24)=0,1,0)+IF(COUNT($P24)+COUNT($R24)=2,1,0)=3,1,0)</f>
        <v>0</v>
      </c>
      <c r="AV36" s="101">
        <f>IF(IF(COUNT($K25)=0,1,0)+IF(COUNT($M25)=0,1,0)+IF(COUNT($P25)+COUNT($R25)=2,1,0)=3,1,0)</f>
        <v>0</v>
      </c>
      <c r="AW36" s="101">
        <f>IF(IF(COUNT($K26)=0,1,0)+IF(COUNT($M26)=0,1,0)+IF(COUNT($P26)+COUNT($R26)=2,1,0)=3,1,0)</f>
        <v>0</v>
      </c>
      <c r="AX36" s="270">
        <f>IF(IF(COUNT($K27)=0,1,0)+IF(COUNT($M27)=0,1,0)+IF(COUNT($P27)+COUNT($R27)=2,1,0)=3,1,0)</f>
        <v>0</v>
      </c>
      <c r="AY36" s="271"/>
      <c r="AZ36" s="271"/>
      <c r="BA36" s="270">
        <f>IF(IF(COUNT($K28)=0,1,0)+IF(COUNT($M28)=0,1,0)+IF(COUNT($P28)+COUNT($R28)=2,1,0)=3,1,0)</f>
        <v>0</v>
      </c>
      <c r="BB36" s="271"/>
      <c r="BC36" s="270">
        <f>IF(IF(COUNT($K29)=0,1,0)+IF(COUNT($M29)=0,1,0)+IF(COUNT($P29)+COUNT($R29)=2,1,0)=3,1,0)</f>
        <v>0</v>
      </c>
      <c r="BD36" s="271"/>
      <c r="BE36" s="101">
        <f>IF(IF(COUNT($K30)=0,1,0)+IF(COUNT($M30)=0,1,0)+IF(COUNT($P30)+COUNT($R30)=2,1,0)=3,1,0)</f>
        <v>0</v>
      </c>
      <c r="BF36" s="270">
        <f>IF(IF(COUNT($K31)=0,1,0)+IF(COUNT($M31)=0,1,0)+IF(COUNT($P31)+COUNT($R31)=2,1,0)=3,1,0)</f>
        <v>0</v>
      </c>
      <c r="BG36" s="271"/>
      <c r="BH36" s="270">
        <f>IF(IF(COUNT($K32)=0,1,0)+IF(COUNT($M32)=0,1,0)+IF(COUNT($P32)+COUNT($R32)=2,1,0)=3,1,0)</f>
        <v>0</v>
      </c>
      <c r="BI36" s="271"/>
      <c r="BJ36" s="101"/>
      <c r="BK36" s="270">
        <f>IF(IF(COUNT($AD23)=0,1,0)+IF(COUNT($AF23)=0,1,0)+IF(COUNT($AI23)+COUNT($AK23)=2,1,0)=3,1,0)</f>
        <v>0</v>
      </c>
      <c r="BL36" s="271"/>
      <c r="BM36" s="271"/>
      <c r="BN36" s="101">
        <f>IF(IF(COUNT($AD24)=0,1,0)+IF(COUNT($AF24)=0,1,0)+IF(COUNT($AI24)+COUNT($AK24)=2,1,0)=3,1,0)</f>
        <v>0</v>
      </c>
      <c r="BO36" s="101">
        <f>IF(IF(COUNT($AD25)=0,1,0)+IF(COUNT($AF25)=0,1,0)+IF(COUNT($AI25)+COUNT($AK25)=2,1,0)=3,1,0)</f>
        <v>0</v>
      </c>
      <c r="BP36" s="101">
        <f>IF(IF(COUNT($AD26)=0,1,0)+IF(COUNT($AF26)=0,1,0)+IF(COUNT($AI26)+COUNT($AK26)=2,1,0)=3,1,0)</f>
        <v>0</v>
      </c>
      <c r="BQ36" s="270">
        <f>IF(IF(COUNT($AD27)=0,1,0)+IF(COUNT($AF27)=0,1,0)+IF(COUNT($AI27)+COUNT($AK27)=2,1,0)=3,1,0)</f>
        <v>0</v>
      </c>
      <c r="BR36" s="271"/>
      <c r="BS36" s="271"/>
      <c r="BT36" s="270">
        <f>IF(IF(COUNT($AD28)=0,1,0)+IF(COUNT($AF28)=0,1,0)+IF(COUNT($AI28)+COUNT($AK28)=2,1,0)=3,1,0)</f>
        <v>0</v>
      </c>
      <c r="BU36" s="271"/>
      <c r="BV36" s="270">
        <f>IF(IF(COUNT($AD29)=0,1,0)+IF(COUNT($AF29)=0,1,0)+IF(COUNT($AI29)+COUNT($AK29)=2,1,0)=3,1,0)</f>
        <v>0</v>
      </c>
      <c r="BW36" s="271"/>
      <c r="BX36" s="101">
        <f>IF(IF(COUNT($AD30)=0,1,0)+IF(COUNT($AF30)=0,1,0)+IF(COUNT($AI30)+COUNT($AK30)=2,1,0)=3,1,0)</f>
        <v>0</v>
      </c>
      <c r="BY36" s="270">
        <f>IF(IF(COUNT($AD31)=0,1,0)+IF(COUNT($AF31)=0,1,0)+IF(COUNT($AI31)+COUNT($AK31)=2,1,0)=3,1,0)</f>
        <v>0</v>
      </c>
      <c r="BZ36" s="271"/>
      <c r="CA36" s="270">
        <f>IF(IF(COUNT($AD32)=0,1,0)+IF(COUNT($AF32)=0,1,0)+IF(COUNT($AI32)+COUNT($AK32)=2,1,0)=3,1,0)</f>
        <v>0</v>
      </c>
      <c r="CB36" s="271"/>
      <c r="CC36" s="10"/>
      <c r="CD36" s="10"/>
      <c r="CE36" s="10"/>
      <c r="CF36" s="10"/>
    </row>
    <row r="37" spans="1:86" ht="21.75" hidden="1" customHeight="1" x14ac:dyDescent="0.15">
      <c r="A37" s="100"/>
      <c r="B37" s="270">
        <f>IF(IF(COUNT($K23)=0,1,0)+IF(COUNT($M23)=0,1,0)+IF(COUNT($P23)=0,1,0)+IF(COUNT($R23)=1,1,0)=4,1,0)</f>
        <v>0</v>
      </c>
      <c r="C37" s="271"/>
      <c r="D37" s="271"/>
      <c r="E37" s="101">
        <f>IF(IF(COUNT($K24)=0,1,0)+IF(COUNT($M24)=0,1,0)+IF(COUNT($P24)=0,1,0)+IF(COUNT($R24)=1,1,0)=4,1,0)</f>
        <v>0</v>
      </c>
      <c r="F37" s="101">
        <f>IF(IF(COUNT($K25)=0,1,0)+IF(COUNT($M25)=0,1,0)+IF(COUNT($P25)=0,1,0)+IF(COUNT($R25)=1,1,0)=4,1,0)</f>
        <v>0</v>
      </c>
      <c r="G37" s="101">
        <f>IF(IF(COUNT($K26)=0,1,0)+IF(COUNT($M26)=0,1,0)+IF(COUNT($P26)=0,1,0)+IF(COUNT($R26)=1,1,0)=4,1,0)</f>
        <v>0</v>
      </c>
      <c r="H37" s="270">
        <f>IF(IF(COUNT($K27)=0,1,0)+IF(COUNT($M27)=0,1,0)+IF(COUNT($P27)=0,1,0)+IF(COUNT($R27)=1,1,0)=4,1,0)</f>
        <v>0</v>
      </c>
      <c r="I37" s="271"/>
      <c r="J37" s="271"/>
      <c r="K37" s="270">
        <f>IF(IF(COUNT($K28)=0,1,0)+IF(COUNT($M28)=0,1,0)+IF(COUNT($P28)=0,1,0)+IF(COUNT($R28)=1,1,0)=4,1,0)</f>
        <v>0</v>
      </c>
      <c r="L37" s="271"/>
      <c r="M37" s="270">
        <f>IF(IF(COUNT($K29)=0,1,0)+IF(COUNT($M29)=0,1,0)+IF(COUNT($P29)=0,1,0)+IF(COUNT($R29)=1,1,0)=4,1,0)</f>
        <v>0</v>
      </c>
      <c r="N37" s="271"/>
      <c r="O37" s="101">
        <f>IF(IF(COUNT($K30)=0,1,0)+IF(COUNT($M30)=0,1,0)+IF(COUNT($P30)=0,1,0)+IF(COUNT($R30)=1,1,0)=4,1,0)</f>
        <v>0</v>
      </c>
      <c r="P37" s="270">
        <f>IF(IF(COUNT($K31)=0,1,0)+IF(COUNT($M31)=0,1,0)+IF(COUNT($P31)=0,1,0)+IF(COUNT($R31)=1,1,0)=4,1,0)</f>
        <v>0</v>
      </c>
      <c r="Q37" s="271"/>
      <c r="R37" s="270">
        <f>IF(IF(COUNT($K32)=0,1,0)+IF(COUNT($M32)=0,1,0)+IF(COUNT($P32)=0,1,0)+IF(COUNT($R32)=1,1,0)=4,1,0)</f>
        <v>0</v>
      </c>
      <c r="S37" s="271"/>
      <c r="T37" s="101"/>
      <c r="U37" s="270">
        <f>IF(IF(COUNT($AD23)=0,1,0)+IF(COUNT($AF23)=0,1,0)+IF(COUNT($AI23)=0,1,0)+IF(COUNT($AK23)=1,1,0)=4,1,0)</f>
        <v>0</v>
      </c>
      <c r="V37" s="271"/>
      <c r="W37" s="271"/>
      <c r="X37" s="101">
        <f>IF(IF(COUNT($AD24)=0,1,0)+IF(COUNT($AF24)=0,1,0)+IF(COUNT($AI24)=0,1,0)+IF(COUNT($AK24)=1,1,0)=4,1,0)</f>
        <v>0</v>
      </c>
      <c r="Y37" s="101">
        <f>IF(IF(COUNT($AD25)=0,1,0)+IF(COUNT($AF25)=0,1,0)+IF(COUNT($AI25)=0,1,0)+IF(COUNT($AK25)=1,1,0)=4,1,0)</f>
        <v>0</v>
      </c>
      <c r="Z37" s="101">
        <f>IF(IF(COUNT($AD26)=0,1,0)+IF(COUNT($AF26)=0,1,0)+IF(COUNT($AI26)=0,1,0)+IF(COUNT($AK26)=1,1,0)=4,1,0)</f>
        <v>0</v>
      </c>
      <c r="AA37" s="270">
        <f>IF(IF(COUNT($AD27)=0,1,0)+IF(COUNT($AF27)=0,1,0)+IF(COUNT($AI27)=0,1,0)+IF(COUNT($AK27)=1,1,0)=4,1,0)</f>
        <v>0</v>
      </c>
      <c r="AB37" s="271"/>
      <c r="AC37" s="271"/>
      <c r="AD37" s="270">
        <f>IF(IF(COUNT($AD28)=0,1,0)+IF(COUNT($AF28)=0,1,0)+IF(COUNT($AI28)=0,1,0)+IF(COUNT($AK28)=1,1,0)=4,1,0)</f>
        <v>0</v>
      </c>
      <c r="AE37" s="271"/>
      <c r="AF37" s="270">
        <f>IF(IF(COUNT($AD29)=0,1,0)+IF(COUNT($AF29)=0,1,0)+IF(COUNT($AI29)=0,1,0)+IF(COUNT($AK29)=1,1,0)=4,1,0)</f>
        <v>0</v>
      </c>
      <c r="AG37" s="271"/>
      <c r="AH37" s="101">
        <f>IF(IF(COUNT($AD30)=0,1,0)+IF(COUNT($AF30)=0,1,0)+IF(COUNT($AI30)=0,1,0)+IF(COUNT($AK30)=1,1,0)=4,1,0)</f>
        <v>0</v>
      </c>
      <c r="AI37" s="270">
        <f>IF(IF(COUNT($AD31)=0,1,0)+IF(COUNT($AF31)=0,1,0)+IF(COUNT($AI31)=0,1,0)+IF(COUNT($AK31)=1,1,0)=4,1,0)</f>
        <v>0</v>
      </c>
      <c r="AJ37" s="271"/>
      <c r="AK37" s="270">
        <f>IF(IF(COUNT($AD32)=0,1,0)+IF(COUNT($AF32)=0,1,0)+IF(COUNT($AI32)=0,1,0)+IF(COUNT($AK32)=1,1,0)=4,1,0)</f>
        <v>0</v>
      </c>
      <c r="AL37" s="271"/>
      <c r="AM37" s="10"/>
      <c r="AQ37" s="100"/>
      <c r="AR37" s="270">
        <f>IF(IF(COUNT($K23)=0,1,0)+IF(COUNT($M23)=0,1,0)+IF(COUNT($P23)=0,1,0)+IF(COUNT($R23)=1,1,0)=4,1,0)</f>
        <v>0</v>
      </c>
      <c r="AS37" s="271"/>
      <c r="AT37" s="271"/>
      <c r="AU37" s="101">
        <f>IF(IF(COUNT($K24)=0,1,0)+IF(COUNT($M24)=0,1,0)+IF(COUNT($P24)=0,1,0)+IF(COUNT($R24)=1,1,0)=4,1,0)</f>
        <v>0</v>
      </c>
      <c r="AV37" s="101">
        <f>IF(IF(COUNT($K25)=0,1,0)+IF(COUNT($M25)=0,1,0)+IF(COUNT($P25)=0,1,0)+IF(COUNT($R25)=1,1,0)=4,1,0)</f>
        <v>0</v>
      </c>
      <c r="AW37" s="101">
        <f>IF(IF(COUNT($K26)=0,1,0)+IF(COUNT($M26)=0,1,0)+IF(COUNT($P26)=0,1,0)+IF(COUNT($R26)=1,1,0)=4,1,0)</f>
        <v>0</v>
      </c>
      <c r="AX37" s="270">
        <f>IF(IF(COUNT($K27)=0,1,0)+IF(COUNT($M27)=0,1,0)+IF(COUNT($P27)=0,1,0)+IF(COUNT($R27)=1,1,0)=4,1,0)</f>
        <v>0</v>
      </c>
      <c r="AY37" s="271"/>
      <c r="AZ37" s="271"/>
      <c r="BA37" s="270">
        <f>IF(IF(COUNT($K28)=0,1,0)+IF(COUNT($M28)=0,1,0)+IF(COUNT($P28)=0,1,0)+IF(COUNT($R28)=1,1,0)=4,1,0)</f>
        <v>0</v>
      </c>
      <c r="BB37" s="271"/>
      <c r="BC37" s="270">
        <f>IF(IF(COUNT($K29)=0,1,0)+IF(COUNT($M29)=0,1,0)+IF(COUNT($P29)=0,1,0)+IF(COUNT($R29)=1,1,0)=4,1,0)</f>
        <v>0</v>
      </c>
      <c r="BD37" s="271"/>
      <c r="BE37" s="101">
        <f>IF(IF(COUNT($K30)=0,1,0)+IF(COUNT($M30)=0,1,0)+IF(COUNT($P30)=0,1,0)+IF(COUNT($R30)=1,1,0)=4,1,0)</f>
        <v>0</v>
      </c>
      <c r="BF37" s="270">
        <f>IF(IF(COUNT($K31)=0,1,0)+IF(COUNT($M31)=0,1,0)+IF(COUNT($P31)=0,1,0)+IF(COUNT($R31)=1,1,0)=4,1,0)</f>
        <v>0</v>
      </c>
      <c r="BG37" s="271"/>
      <c r="BH37" s="270">
        <f>IF(IF(COUNT($K32)=0,1,0)+IF(COUNT($M32)=0,1,0)+IF(COUNT($P32)=0,1,0)+IF(COUNT($R32)=1,1,0)=4,1,0)</f>
        <v>0</v>
      </c>
      <c r="BI37" s="271"/>
      <c r="BJ37" s="101"/>
      <c r="BK37" s="270">
        <f>IF(IF(COUNT($AD23)=0,1,0)+IF(COUNT($AF23)=0,1,0)+IF(COUNT($AI23)=0,1,0)+IF(COUNT($AK23)=1,1,0)=4,1,0)</f>
        <v>0</v>
      </c>
      <c r="BL37" s="271"/>
      <c r="BM37" s="271"/>
      <c r="BN37" s="101">
        <f>IF(IF(COUNT($AD24)=0,1,0)+IF(COUNT($AF24)=0,1,0)+IF(COUNT($AI24)=0,1,0)+IF(COUNT($AK24)=1,1,0)=4,1,0)</f>
        <v>0</v>
      </c>
      <c r="BO37" s="101">
        <f>IF(IF(COUNT($AD25)=0,1,0)+IF(COUNT($AF25)=0,1,0)+IF(COUNT($AI25)=0,1,0)+IF(COUNT($AK25)=1,1,0)=4,1,0)</f>
        <v>0</v>
      </c>
      <c r="BP37" s="101">
        <f>IF(IF(COUNT($AD26)=0,1,0)+IF(COUNT($AF26)=0,1,0)+IF(COUNT($AI26)=0,1,0)+IF(COUNT($AK26)=1,1,0)=4,1,0)</f>
        <v>0</v>
      </c>
      <c r="BQ37" s="270">
        <f>IF(IF(COUNT($AD27)=0,1,0)+IF(COUNT($AF27)=0,1,0)+IF(COUNT($AI27)=0,1,0)+IF(COUNT($AK27)=1,1,0)=4,1,0)</f>
        <v>0</v>
      </c>
      <c r="BR37" s="271"/>
      <c r="BS37" s="271"/>
      <c r="BT37" s="270">
        <f>IF(IF(COUNT($AD28)=0,1,0)+IF(COUNT($AF28)=0,1,0)+IF(COUNT($AI28)=0,1,0)+IF(COUNT($AK28)=1,1,0)=4,1,0)</f>
        <v>0</v>
      </c>
      <c r="BU37" s="271"/>
      <c r="BV37" s="270">
        <f>IF(IF(COUNT($AD29)=0,1,0)+IF(COUNT($AF29)=0,1,0)+IF(COUNT($AI29)=0,1,0)+IF(COUNT($AK29)=1,1,0)=4,1,0)</f>
        <v>0</v>
      </c>
      <c r="BW37" s="271"/>
      <c r="BX37" s="101">
        <f>IF(IF(COUNT($AD30)=0,1,0)+IF(COUNT($AF30)=0,1,0)+IF(COUNT($AI30)=0,1,0)+IF(COUNT($AK30)=1,1,0)=4,1,0)</f>
        <v>0</v>
      </c>
      <c r="BY37" s="270">
        <f>IF(IF(COUNT($AD31)=0,1,0)+IF(COUNT($AF31)=0,1,0)+IF(COUNT($AI31)=0,1,0)+IF(COUNT($AK31)=1,1,0)=4,1,0)</f>
        <v>0</v>
      </c>
      <c r="BZ37" s="271"/>
      <c r="CA37" s="270">
        <f>IF(IF(COUNT($AD32)=0,1,0)+IF(COUNT($AF32)=0,1,0)+IF(COUNT($AI32)=0,1,0)+IF(COUNT($AK32)=1,1,0)=4,1,0)</f>
        <v>0</v>
      </c>
      <c r="CB37" s="271"/>
      <c r="CC37" s="10"/>
      <c r="CD37" s="10"/>
      <c r="CE37" s="10"/>
      <c r="CF37" s="10"/>
    </row>
    <row r="38" spans="1:86" ht="21.75" customHeight="1" thickBot="1" x14ac:dyDescent="0.2">
      <c r="A38" s="19"/>
      <c r="B38" s="19"/>
      <c r="C38" s="19"/>
      <c r="D38" s="19"/>
      <c r="E38" s="19"/>
      <c r="F38" s="20"/>
      <c r="G38" s="20"/>
      <c r="H38" s="20"/>
      <c r="I38" s="20"/>
      <c r="J38" s="2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Q38" s="19"/>
      <c r="AR38" s="19"/>
      <c r="AS38" s="19"/>
      <c r="AT38" s="19"/>
      <c r="AU38" s="19"/>
      <c r="AV38" s="20"/>
      <c r="AW38" s="20"/>
      <c r="AX38" s="20"/>
      <c r="AY38" s="20"/>
      <c r="AZ38" s="2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6" ht="24.75" customHeight="1" thickBot="1" x14ac:dyDescent="0.2">
      <c r="A39" s="259" t="s">
        <v>48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1"/>
      <c r="AP39" s="77" t="str">
        <f>IF(COUNTIF(A40:A42,"○")=3,"申請可","NG")</f>
        <v>NG</v>
      </c>
      <c r="AQ39" s="358" t="s">
        <v>48</v>
      </c>
      <c r="AR39" s="359"/>
      <c r="AS39" s="359"/>
      <c r="AT39" s="359"/>
      <c r="AU39" s="359"/>
      <c r="AV39" s="359"/>
      <c r="AW39" s="359"/>
      <c r="AX39" s="359"/>
      <c r="AY39" s="359"/>
      <c r="AZ39" s="359"/>
      <c r="BA39" s="359"/>
      <c r="BB39" s="359"/>
      <c r="BC39" s="359"/>
      <c r="BD39" s="359"/>
      <c r="BE39" s="359"/>
      <c r="BF39" s="359"/>
      <c r="BG39" s="359"/>
      <c r="BH39" s="359"/>
      <c r="BI39" s="359"/>
      <c r="BJ39" s="359"/>
      <c r="BK39" s="359"/>
      <c r="BL39" s="359"/>
      <c r="BM39" s="359"/>
      <c r="BN39" s="359"/>
      <c r="BO39" s="359"/>
      <c r="BP39" s="359"/>
      <c r="BQ39" s="359"/>
      <c r="BR39" s="359"/>
      <c r="BS39" s="359"/>
      <c r="BT39" s="359"/>
      <c r="BU39" s="359"/>
      <c r="BV39" s="359"/>
      <c r="BW39" s="359"/>
      <c r="BX39" s="359"/>
      <c r="BY39" s="359"/>
      <c r="BZ39" s="359"/>
      <c r="CA39" s="359"/>
      <c r="CB39" s="359"/>
      <c r="CC39" s="360"/>
      <c r="CD39" s="142"/>
      <c r="CE39" s="130"/>
      <c r="CH39" s="77" t="str">
        <f>IF(COUNTIF(AQ40:AQ42,"○")=3,"申請可","NG")</f>
        <v>NG</v>
      </c>
    </row>
    <row r="40" spans="1:86" s="1" customFormat="1" ht="30.75" customHeight="1" thickBot="1" x14ac:dyDescent="0.2">
      <c r="A40" s="79"/>
      <c r="B40" s="255" t="s">
        <v>49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6"/>
      <c r="AP40" s="111"/>
      <c r="AQ40" s="143">
        <f>A40</f>
        <v>0</v>
      </c>
      <c r="AR40" s="255" t="s">
        <v>49</v>
      </c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5"/>
      <c r="BJ40" s="255"/>
      <c r="BK40" s="255"/>
      <c r="BL40" s="255"/>
      <c r="BM40" s="255"/>
      <c r="BN40" s="255"/>
      <c r="BO40" s="255"/>
      <c r="BP40" s="255"/>
      <c r="BQ40" s="255"/>
      <c r="BR40" s="255"/>
      <c r="BS40" s="255"/>
      <c r="BT40" s="255"/>
      <c r="BU40" s="255"/>
      <c r="BV40" s="255"/>
      <c r="BW40" s="255"/>
      <c r="BX40" s="255"/>
      <c r="BY40" s="255"/>
      <c r="BZ40" s="255"/>
      <c r="CA40" s="255"/>
      <c r="CB40" s="255"/>
      <c r="CC40" s="256"/>
      <c r="CD40" s="131"/>
      <c r="CE40" s="131"/>
      <c r="CF40" s="131"/>
    </row>
    <row r="41" spans="1:86" ht="25.5" customHeight="1" thickBot="1" x14ac:dyDescent="0.2">
      <c r="A41" s="79"/>
      <c r="B41" s="257" t="s">
        <v>113</v>
      </c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8"/>
      <c r="AQ41" s="143">
        <f t="shared" ref="AQ41" si="49">A41</f>
        <v>0</v>
      </c>
      <c r="AR41" s="257" t="s">
        <v>113</v>
      </c>
      <c r="AS41" s="257"/>
      <c r="AT41" s="257"/>
      <c r="AU41" s="257"/>
      <c r="AV41" s="257"/>
      <c r="AW41" s="257"/>
      <c r="AX41" s="257"/>
      <c r="AY41" s="257"/>
      <c r="AZ41" s="257"/>
      <c r="BA41" s="257"/>
      <c r="BB41" s="257"/>
      <c r="BC41" s="257"/>
      <c r="BD41" s="257"/>
      <c r="BE41" s="257"/>
      <c r="BF41" s="257"/>
      <c r="BG41" s="257"/>
      <c r="BH41" s="257"/>
      <c r="BI41" s="257"/>
      <c r="BJ41" s="257"/>
      <c r="BK41" s="257"/>
      <c r="BL41" s="257"/>
      <c r="BM41" s="257"/>
      <c r="BN41" s="257"/>
      <c r="BO41" s="257"/>
      <c r="BP41" s="257"/>
      <c r="BQ41" s="257"/>
      <c r="BR41" s="257"/>
      <c r="BS41" s="257"/>
      <c r="BT41" s="257"/>
      <c r="BU41" s="257"/>
      <c r="BV41" s="257"/>
      <c r="BW41" s="257"/>
      <c r="BX41" s="257"/>
      <c r="BY41" s="257"/>
      <c r="BZ41" s="257"/>
      <c r="CA41" s="257"/>
      <c r="CB41" s="257"/>
      <c r="CC41" s="258"/>
      <c r="CD41" s="132"/>
      <c r="CE41" s="132"/>
      <c r="CF41" s="132"/>
    </row>
    <row r="42" spans="1:86" ht="25.5" customHeight="1" thickBot="1" x14ac:dyDescent="0.2">
      <c r="A42" s="79"/>
      <c r="B42" s="253" t="s">
        <v>38</v>
      </c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253"/>
      <c r="AD42" s="253"/>
      <c r="AE42" s="253"/>
      <c r="AF42" s="253"/>
      <c r="AG42" s="253"/>
      <c r="AH42" s="253"/>
      <c r="AI42" s="253"/>
      <c r="AJ42" s="253"/>
      <c r="AK42" s="253"/>
      <c r="AL42" s="253"/>
      <c r="AM42" s="254"/>
      <c r="AQ42" s="143">
        <f>A42</f>
        <v>0</v>
      </c>
      <c r="AR42" s="253" t="s">
        <v>38</v>
      </c>
      <c r="AS42" s="253"/>
      <c r="AT42" s="253"/>
      <c r="AU42" s="253"/>
      <c r="AV42" s="253"/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253"/>
      <c r="BM42" s="253"/>
      <c r="BN42" s="253"/>
      <c r="BO42" s="253"/>
      <c r="BP42" s="253"/>
      <c r="BQ42" s="253"/>
      <c r="BR42" s="253"/>
      <c r="BS42" s="253"/>
      <c r="BT42" s="253"/>
      <c r="BU42" s="253"/>
      <c r="BV42" s="253"/>
      <c r="BW42" s="253"/>
      <c r="BX42" s="253"/>
      <c r="BY42" s="253"/>
      <c r="BZ42" s="253"/>
      <c r="CA42" s="253"/>
      <c r="CB42" s="253"/>
      <c r="CC42" s="254"/>
      <c r="CD42" s="132"/>
      <c r="CE42" s="132"/>
      <c r="CF42" s="132"/>
    </row>
    <row r="43" spans="1:86" ht="18" customHeight="1" x14ac:dyDescent="0.15"/>
    <row r="44" spans="1:86" ht="13.5" customHeight="1" x14ac:dyDescent="0.1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4"/>
      <c r="Y44" s="24"/>
      <c r="Z44" s="24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86" ht="13.5" customHeight="1" x14ac:dyDescent="0.1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4"/>
      <c r="Y45" s="24"/>
      <c r="Z45" s="24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86" s="14" customFormat="1" ht="18.75" customHeight="1" x14ac:dyDescent="0.15">
      <c r="C46" s="16" t="s">
        <v>52</v>
      </c>
      <c r="D46" s="14" t="s">
        <v>53</v>
      </c>
      <c r="E46" s="14" t="s">
        <v>54</v>
      </c>
      <c r="I46" s="14" t="s">
        <v>110</v>
      </c>
      <c r="AP46" s="16"/>
      <c r="AS46" s="16" t="s">
        <v>52</v>
      </c>
      <c r="AT46" s="14" t="s">
        <v>53</v>
      </c>
      <c r="AU46" s="14" t="s">
        <v>54</v>
      </c>
      <c r="AY46" s="14" t="s">
        <v>110</v>
      </c>
    </row>
    <row r="47" spans="1:86" s="14" customFormat="1" ht="18.75" customHeight="1" x14ac:dyDescent="0.15">
      <c r="A47" s="14">
        <v>1</v>
      </c>
      <c r="B47" s="34" t="s">
        <v>47</v>
      </c>
      <c r="C47" s="17">
        <v>1625</v>
      </c>
      <c r="D47" s="109">
        <v>300</v>
      </c>
      <c r="E47" s="15">
        <v>0</v>
      </c>
      <c r="F47" s="14" t="s">
        <v>56</v>
      </c>
      <c r="I47" s="14">
        <v>165</v>
      </c>
      <c r="AP47" s="16"/>
      <c r="AQ47" s="14">
        <v>1</v>
      </c>
      <c r="AR47" s="34" t="s">
        <v>47</v>
      </c>
      <c r="AS47" s="17">
        <v>6386</v>
      </c>
      <c r="AT47" s="144">
        <v>1357</v>
      </c>
      <c r="AU47" s="15">
        <v>0</v>
      </c>
      <c r="AV47" s="14" t="s">
        <v>56</v>
      </c>
      <c r="AY47" s="14">
        <v>489</v>
      </c>
    </row>
    <row r="48" spans="1:86" s="14" customFormat="1" ht="18.75" customHeight="1" x14ac:dyDescent="0.15">
      <c r="A48" s="14">
        <v>2</v>
      </c>
      <c r="B48" s="34" t="s">
        <v>11</v>
      </c>
      <c r="C48" s="17">
        <v>1625</v>
      </c>
      <c r="D48" s="109">
        <v>300</v>
      </c>
      <c r="E48" s="15">
        <v>0</v>
      </c>
      <c r="F48" s="14" t="s">
        <v>56</v>
      </c>
      <c r="I48" s="14">
        <v>165</v>
      </c>
      <c r="AP48" s="16"/>
      <c r="AQ48" s="14">
        <v>2</v>
      </c>
      <c r="AR48" s="34" t="s">
        <v>11</v>
      </c>
      <c r="AS48" s="17">
        <v>6386</v>
      </c>
      <c r="AT48" s="144">
        <v>1357</v>
      </c>
      <c r="AU48" s="15">
        <v>0</v>
      </c>
      <c r="AV48" s="14" t="s">
        <v>56</v>
      </c>
      <c r="AY48" s="14">
        <v>489</v>
      </c>
    </row>
    <row r="49" spans="1:51" s="14" customFormat="1" ht="18.75" customHeight="1" x14ac:dyDescent="0.15">
      <c r="A49" s="14">
        <v>3</v>
      </c>
      <c r="B49" s="34" t="s">
        <v>12</v>
      </c>
      <c r="C49" s="17">
        <v>1625</v>
      </c>
      <c r="D49" s="109">
        <v>300</v>
      </c>
      <c r="E49" s="15">
        <v>0</v>
      </c>
      <c r="F49" s="14" t="s">
        <v>56</v>
      </c>
      <c r="I49" s="14">
        <v>165</v>
      </c>
      <c r="AP49" s="16"/>
      <c r="AQ49" s="14">
        <v>3</v>
      </c>
      <c r="AR49" s="34" t="s">
        <v>12</v>
      </c>
      <c r="AS49" s="17">
        <v>6386</v>
      </c>
      <c r="AT49" s="144">
        <v>1357</v>
      </c>
      <c r="AU49" s="15">
        <v>0</v>
      </c>
      <c r="AV49" s="14" t="s">
        <v>56</v>
      </c>
      <c r="AY49" s="14">
        <v>489</v>
      </c>
    </row>
    <row r="50" spans="1:51" s="14" customFormat="1" ht="18.75" customHeight="1" x14ac:dyDescent="0.15">
      <c r="A50" s="14">
        <v>4</v>
      </c>
      <c r="B50" s="34" t="s">
        <v>13</v>
      </c>
      <c r="C50" s="17">
        <v>1625</v>
      </c>
      <c r="D50" s="109">
        <v>300</v>
      </c>
      <c r="E50" s="15">
        <v>0</v>
      </c>
      <c r="F50" s="14" t="s">
        <v>56</v>
      </c>
      <c r="I50" s="14">
        <v>165</v>
      </c>
      <c r="AP50" s="16"/>
      <c r="AQ50" s="14">
        <v>4</v>
      </c>
      <c r="AR50" s="34" t="s">
        <v>13</v>
      </c>
      <c r="AS50" s="17">
        <v>6386</v>
      </c>
      <c r="AT50" s="144">
        <v>1357</v>
      </c>
      <c r="AU50" s="15">
        <v>0</v>
      </c>
      <c r="AV50" s="14" t="s">
        <v>56</v>
      </c>
      <c r="AY50" s="14">
        <v>489</v>
      </c>
    </row>
    <row r="51" spans="1:51" s="14" customFormat="1" ht="18.75" customHeight="1" x14ac:dyDescent="0.15">
      <c r="A51" s="14">
        <v>5</v>
      </c>
      <c r="B51" s="34" t="s">
        <v>14</v>
      </c>
      <c r="C51" s="17">
        <v>1625</v>
      </c>
      <c r="D51" s="109">
        <v>300</v>
      </c>
      <c r="E51" s="15">
        <v>0</v>
      </c>
      <c r="F51" s="14" t="s">
        <v>56</v>
      </c>
      <c r="I51" s="14">
        <v>165</v>
      </c>
      <c r="AP51" s="16"/>
      <c r="AQ51" s="14">
        <v>5</v>
      </c>
      <c r="AR51" s="34" t="s">
        <v>14</v>
      </c>
      <c r="AS51" s="17">
        <v>6386</v>
      </c>
      <c r="AT51" s="144">
        <v>1357</v>
      </c>
      <c r="AU51" s="15">
        <v>0</v>
      </c>
      <c r="AV51" s="14" t="s">
        <v>56</v>
      </c>
      <c r="AY51" s="14">
        <v>489</v>
      </c>
    </row>
    <row r="52" spans="1:51" s="14" customFormat="1" ht="18.75" customHeight="1" x14ac:dyDescent="0.15">
      <c r="A52" s="14">
        <v>6</v>
      </c>
      <c r="B52" s="34" t="s">
        <v>15</v>
      </c>
      <c r="C52" s="17">
        <v>1625</v>
      </c>
      <c r="D52" s="109">
        <v>300</v>
      </c>
      <c r="E52" s="15">
        <v>0</v>
      </c>
      <c r="F52" s="14" t="s">
        <v>56</v>
      </c>
      <c r="I52" s="14">
        <v>165</v>
      </c>
      <c r="AP52" s="16"/>
      <c r="AQ52" s="14">
        <v>6</v>
      </c>
      <c r="AR52" s="34" t="s">
        <v>15</v>
      </c>
      <c r="AS52" s="17">
        <v>6386</v>
      </c>
      <c r="AT52" s="144">
        <v>1357</v>
      </c>
      <c r="AU52" s="15">
        <v>0</v>
      </c>
      <c r="AV52" s="14" t="s">
        <v>56</v>
      </c>
      <c r="AY52" s="14">
        <v>489</v>
      </c>
    </row>
    <row r="53" spans="1:51" s="14" customFormat="1" ht="18.75" customHeight="1" x14ac:dyDescent="0.15">
      <c r="A53" s="14">
        <v>7</v>
      </c>
      <c r="B53" s="34" t="s">
        <v>16</v>
      </c>
      <c r="C53" s="17">
        <v>1625</v>
      </c>
      <c r="D53" s="109">
        <v>300</v>
      </c>
      <c r="E53" s="15">
        <v>0</v>
      </c>
      <c r="F53" s="14" t="s">
        <v>56</v>
      </c>
      <c r="I53" s="14">
        <v>165</v>
      </c>
      <c r="AP53" s="16"/>
      <c r="AQ53" s="14">
        <v>7</v>
      </c>
      <c r="AR53" s="34" t="s">
        <v>16</v>
      </c>
      <c r="AS53" s="17">
        <v>6386</v>
      </c>
      <c r="AT53" s="144">
        <v>1357</v>
      </c>
      <c r="AU53" s="15">
        <v>0</v>
      </c>
      <c r="AV53" s="14" t="s">
        <v>56</v>
      </c>
      <c r="AY53" s="14">
        <v>489</v>
      </c>
    </row>
    <row r="54" spans="1:51" s="14" customFormat="1" ht="18.75" customHeight="1" x14ac:dyDescent="0.15">
      <c r="A54" s="14">
        <v>8</v>
      </c>
      <c r="B54" s="34" t="s">
        <v>62</v>
      </c>
      <c r="C54" s="17">
        <v>1625</v>
      </c>
      <c r="D54" s="109">
        <v>300</v>
      </c>
      <c r="E54" s="15">
        <v>0</v>
      </c>
      <c r="F54" s="14" t="s">
        <v>56</v>
      </c>
      <c r="I54" s="14">
        <v>165</v>
      </c>
      <c r="AP54" s="16"/>
      <c r="AQ54" s="14">
        <v>8</v>
      </c>
      <c r="AR54" s="34" t="s">
        <v>62</v>
      </c>
      <c r="AS54" s="17">
        <v>6386</v>
      </c>
      <c r="AT54" s="144">
        <v>1357</v>
      </c>
      <c r="AU54" s="15">
        <v>0</v>
      </c>
      <c r="AV54" s="14" t="s">
        <v>56</v>
      </c>
      <c r="AY54" s="14">
        <v>489</v>
      </c>
    </row>
    <row r="55" spans="1:51" s="14" customFormat="1" ht="18.75" customHeight="1" x14ac:dyDescent="0.15">
      <c r="A55" s="14">
        <v>9</v>
      </c>
      <c r="B55" s="34" t="s">
        <v>63</v>
      </c>
      <c r="C55" s="17">
        <v>1625</v>
      </c>
      <c r="D55" s="109">
        <v>300</v>
      </c>
      <c r="E55" s="15">
        <v>0</v>
      </c>
      <c r="F55" s="14" t="s">
        <v>56</v>
      </c>
      <c r="I55" s="14">
        <v>165</v>
      </c>
      <c r="AP55" s="16"/>
      <c r="AQ55" s="14">
        <v>9</v>
      </c>
      <c r="AR55" s="34" t="s">
        <v>63</v>
      </c>
      <c r="AS55" s="17">
        <v>6386</v>
      </c>
      <c r="AT55" s="144">
        <v>1357</v>
      </c>
      <c r="AU55" s="15">
        <v>0</v>
      </c>
      <c r="AV55" s="14" t="s">
        <v>56</v>
      </c>
      <c r="AY55" s="14">
        <v>489</v>
      </c>
    </row>
    <row r="56" spans="1:51" s="14" customFormat="1" ht="18.75" customHeight="1" x14ac:dyDescent="0.15">
      <c r="A56" s="14">
        <v>10</v>
      </c>
      <c r="B56" s="34" t="s">
        <v>111</v>
      </c>
      <c r="C56" s="17">
        <v>1625</v>
      </c>
      <c r="D56" s="109">
        <v>300</v>
      </c>
      <c r="E56" s="15">
        <v>0</v>
      </c>
      <c r="F56" s="14" t="s">
        <v>56</v>
      </c>
      <c r="I56" s="14">
        <v>165</v>
      </c>
      <c r="AP56" s="16"/>
      <c r="AQ56" s="14">
        <v>10</v>
      </c>
      <c r="AR56" s="34" t="s">
        <v>111</v>
      </c>
      <c r="AS56" s="17">
        <v>6386</v>
      </c>
      <c r="AT56" s="144">
        <v>1357</v>
      </c>
      <c r="AU56" s="15">
        <v>0</v>
      </c>
      <c r="AV56" s="14" t="s">
        <v>56</v>
      </c>
      <c r="AY56" s="14">
        <v>489</v>
      </c>
    </row>
    <row r="57" spans="1:51" s="14" customFormat="1" ht="18.75" customHeight="1" x14ac:dyDescent="0.15">
      <c r="A57" s="14">
        <v>11</v>
      </c>
      <c r="B57" s="34" t="s">
        <v>112</v>
      </c>
      <c r="C57" s="17">
        <v>1625</v>
      </c>
      <c r="D57" s="109">
        <v>300</v>
      </c>
      <c r="E57" s="15">
        <v>0</v>
      </c>
      <c r="F57" s="14" t="s">
        <v>56</v>
      </c>
      <c r="I57" s="14">
        <v>165</v>
      </c>
      <c r="AP57" s="16"/>
      <c r="AQ57" s="14">
        <v>11</v>
      </c>
      <c r="AR57" s="34" t="s">
        <v>112</v>
      </c>
      <c r="AS57" s="17">
        <v>6386</v>
      </c>
      <c r="AT57" s="144">
        <v>1357</v>
      </c>
      <c r="AU57" s="15">
        <v>0</v>
      </c>
      <c r="AV57" s="14" t="s">
        <v>56</v>
      </c>
      <c r="AY57" s="14">
        <v>489</v>
      </c>
    </row>
    <row r="58" spans="1:51" s="14" customFormat="1" ht="18.75" customHeight="1" x14ac:dyDescent="0.15">
      <c r="A58" s="14">
        <v>12</v>
      </c>
      <c r="B58" s="34" t="s">
        <v>64</v>
      </c>
      <c r="C58" s="17">
        <v>135</v>
      </c>
      <c r="D58" s="14">
        <v>27</v>
      </c>
      <c r="E58" s="15">
        <v>965</v>
      </c>
      <c r="F58" s="14" t="s">
        <v>57</v>
      </c>
      <c r="I58" s="109">
        <v>415</v>
      </c>
      <c r="AP58" s="16"/>
      <c r="AQ58" s="14">
        <v>12</v>
      </c>
      <c r="AR58" s="34" t="s">
        <v>64</v>
      </c>
      <c r="AS58" s="17">
        <v>530</v>
      </c>
      <c r="AT58" s="14">
        <v>122</v>
      </c>
      <c r="AU58" s="15">
        <v>1631</v>
      </c>
      <c r="AV58" s="14" t="s">
        <v>57</v>
      </c>
      <c r="AY58" s="144">
        <v>1240</v>
      </c>
    </row>
    <row r="59" spans="1:51" s="14" customFormat="1" ht="18.75" customHeight="1" x14ac:dyDescent="0.15">
      <c r="A59" s="14">
        <v>13</v>
      </c>
      <c r="B59" s="14" t="s">
        <v>65</v>
      </c>
      <c r="C59" s="17">
        <v>135</v>
      </c>
      <c r="D59" s="14">
        <v>27</v>
      </c>
      <c r="E59" s="15">
        <v>965</v>
      </c>
      <c r="F59" s="14" t="s">
        <v>57</v>
      </c>
      <c r="I59" s="109">
        <v>415</v>
      </c>
      <c r="AP59" s="16"/>
      <c r="AQ59" s="14">
        <v>13</v>
      </c>
      <c r="AR59" s="14" t="s">
        <v>65</v>
      </c>
      <c r="AS59" s="17">
        <v>530</v>
      </c>
      <c r="AT59" s="14">
        <v>122</v>
      </c>
      <c r="AU59" s="15">
        <v>1631</v>
      </c>
      <c r="AV59" s="14" t="s">
        <v>57</v>
      </c>
      <c r="AY59" s="144">
        <v>1240</v>
      </c>
    </row>
    <row r="60" spans="1:51" s="14" customFormat="1" ht="18.75" customHeight="1" x14ac:dyDescent="0.15">
      <c r="A60" s="14">
        <v>14</v>
      </c>
      <c r="B60" s="14" t="s">
        <v>10</v>
      </c>
      <c r="C60" s="17">
        <v>135</v>
      </c>
      <c r="D60" s="14">
        <v>27</v>
      </c>
      <c r="E60" s="15">
        <v>965</v>
      </c>
      <c r="F60" s="14" t="s">
        <v>57</v>
      </c>
      <c r="I60" s="109">
        <v>415</v>
      </c>
      <c r="AP60" s="16"/>
      <c r="AQ60" s="14">
        <v>14</v>
      </c>
      <c r="AR60" s="14" t="s">
        <v>10</v>
      </c>
      <c r="AS60" s="17">
        <v>530</v>
      </c>
      <c r="AT60" s="14">
        <v>122</v>
      </c>
      <c r="AU60" s="15">
        <v>1631</v>
      </c>
      <c r="AV60" s="14" t="s">
        <v>57</v>
      </c>
      <c r="AY60" s="144">
        <v>1240</v>
      </c>
    </row>
    <row r="61" spans="1:51" s="14" customFormat="1" ht="18.75" customHeight="1" x14ac:dyDescent="0.15">
      <c r="A61" s="14">
        <v>15</v>
      </c>
      <c r="B61" s="14" t="s">
        <v>66</v>
      </c>
      <c r="C61" s="17">
        <v>135</v>
      </c>
      <c r="D61" s="14">
        <v>27</v>
      </c>
      <c r="E61" s="15">
        <v>965</v>
      </c>
      <c r="F61" s="14" t="s">
        <v>57</v>
      </c>
      <c r="I61" s="109">
        <v>415</v>
      </c>
      <c r="AP61" s="16"/>
      <c r="AQ61" s="14">
        <v>15</v>
      </c>
      <c r="AR61" s="14" t="s">
        <v>66</v>
      </c>
      <c r="AS61" s="17">
        <v>530</v>
      </c>
      <c r="AT61" s="14">
        <v>122</v>
      </c>
      <c r="AU61" s="15">
        <v>1631</v>
      </c>
      <c r="AV61" s="14" t="s">
        <v>57</v>
      </c>
      <c r="AY61" s="144">
        <v>1240</v>
      </c>
    </row>
    <row r="62" spans="1:51" s="14" customFormat="1" ht="18.75" customHeight="1" x14ac:dyDescent="0.15">
      <c r="A62" s="14">
        <v>16</v>
      </c>
      <c r="B62" s="14" t="s">
        <v>17</v>
      </c>
      <c r="C62" s="17">
        <v>135</v>
      </c>
      <c r="D62" s="14">
        <v>27</v>
      </c>
      <c r="E62" s="15">
        <v>965</v>
      </c>
      <c r="F62" s="14" t="s">
        <v>57</v>
      </c>
      <c r="I62" s="109">
        <v>415</v>
      </c>
      <c r="AP62" s="16"/>
      <c r="AQ62" s="14">
        <v>16</v>
      </c>
      <c r="AR62" s="14" t="s">
        <v>17</v>
      </c>
      <c r="AS62" s="17">
        <v>530</v>
      </c>
      <c r="AT62" s="14">
        <v>122</v>
      </c>
      <c r="AU62" s="15">
        <v>1631</v>
      </c>
      <c r="AV62" s="14" t="s">
        <v>57</v>
      </c>
      <c r="AY62" s="144">
        <v>1240</v>
      </c>
    </row>
    <row r="63" spans="1:51" s="14" customFormat="1" ht="18.75" customHeight="1" x14ac:dyDescent="0.15">
      <c r="A63" s="14">
        <v>17</v>
      </c>
      <c r="B63" s="14" t="s">
        <v>18</v>
      </c>
      <c r="C63" s="17">
        <v>135</v>
      </c>
      <c r="D63" s="14">
        <v>27</v>
      </c>
      <c r="E63" s="15">
        <v>965</v>
      </c>
      <c r="F63" s="14" t="s">
        <v>57</v>
      </c>
      <c r="I63" s="109">
        <v>415</v>
      </c>
      <c r="AP63" s="16"/>
      <c r="AQ63" s="14">
        <v>17</v>
      </c>
      <c r="AR63" s="14" t="s">
        <v>18</v>
      </c>
      <c r="AS63" s="17">
        <v>530</v>
      </c>
      <c r="AT63" s="14">
        <v>122</v>
      </c>
      <c r="AU63" s="15">
        <v>1631</v>
      </c>
      <c r="AV63" s="14" t="s">
        <v>57</v>
      </c>
      <c r="AY63" s="144">
        <v>1240</v>
      </c>
    </row>
    <row r="64" spans="1:51" s="14" customFormat="1" ht="18.75" customHeight="1" x14ac:dyDescent="0.15">
      <c r="A64" s="14">
        <v>18</v>
      </c>
      <c r="B64" s="14" t="s">
        <v>60</v>
      </c>
      <c r="C64" s="17">
        <v>225</v>
      </c>
      <c r="D64" s="14">
        <v>38.5</v>
      </c>
      <c r="E64" s="15">
        <v>2895</v>
      </c>
      <c r="F64" s="14" t="s">
        <v>57</v>
      </c>
      <c r="I64" s="14">
        <v>165</v>
      </c>
      <c r="AP64" s="16"/>
      <c r="AQ64" s="14">
        <v>18</v>
      </c>
      <c r="AR64" s="14" t="s">
        <v>60</v>
      </c>
      <c r="AS64" s="17">
        <v>875</v>
      </c>
      <c r="AT64" s="14">
        <v>174.5</v>
      </c>
      <c r="AU64" s="15">
        <v>2895</v>
      </c>
      <c r="AV64" s="14" t="s">
        <v>57</v>
      </c>
      <c r="AY64" s="14">
        <v>489</v>
      </c>
    </row>
    <row r="65" spans="1:51" s="14" customFormat="1" ht="18.75" customHeight="1" x14ac:dyDescent="0.15">
      <c r="A65" s="14">
        <v>19</v>
      </c>
      <c r="B65" s="14" t="s">
        <v>67</v>
      </c>
      <c r="C65" s="17">
        <v>225</v>
      </c>
      <c r="D65" s="14">
        <v>38.5</v>
      </c>
      <c r="E65" s="15">
        <v>2895</v>
      </c>
      <c r="F65" s="14" t="s">
        <v>57</v>
      </c>
      <c r="I65" s="14">
        <v>165</v>
      </c>
      <c r="AP65" s="16"/>
      <c r="AQ65" s="14">
        <v>19</v>
      </c>
      <c r="AR65" s="14" t="s">
        <v>67</v>
      </c>
      <c r="AS65" s="17">
        <v>875</v>
      </c>
      <c r="AT65" s="14">
        <v>174.5</v>
      </c>
      <c r="AU65" s="15">
        <v>2895</v>
      </c>
      <c r="AV65" s="14" t="s">
        <v>57</v>
      </c>
      <c r="AY65" s="14">
        <v>489</v>
      </c>
    </row>
    <row r="66" spans="1:51" s="14" customFormat="1" ht="18.75" customHeight="1" x14ac:dyDescent="0.15">
      <c r="A66" s="14">
        <v>20</v>
      </c>
      <c r="B66" s="14" t="s">
        <v>68</v>
      </c>
      <c r="C66" s="17">
        <v>225</v>
      </c>
      <c r="D66" s="14">
        <v>38.5</v>
      </c>
      <c r="E66" s="15">
        <v>2895</v>
      </c>
      <c r="F66" s="14" t="s">
        <v>57</v>
      </c>
      <c r="I66" s="14">
        <v>165</v>
      </c>
      <c r="AP66" s="16"/>
      <c r="AQ66" s="14">
        <v>20</v>
      </c>
      <c r="AR66" s="14" t="s">
        <v>68</v>
      </c>
      <c r="AS66" s="17">
        <v>875</v>
      </c>
      <c r="AT66" s="14">
        <v>174.5</v>
      </c>
      <c r="AU66" s="15">
        <v>2895</v>
      </c>
      <c r="AV66" s="14" t="s">
        <v>57</v>
      </c>
      <c r="AY66" s="14">
        <v>489</v>
      </c>
    </row>
    <row r="67" spans="1:51" s="14" customFormat="1" ht="18.75" customHeight="1" x14ac:dyDescent="0.15">
      <c r="A67" s="14">
        <v>21</v>
      </c>
      <c r="B67" s="14" t="s">
        <v>70</v>
      </c>
      <c r="C67" s="17">
        <v>225</v>
      </c>
      <c r="D67" s="14">
        <v>38.5</v>
      </c>
      <c r="E67" s="15">
        <v>2895</v>
      </c>
      <c r="F67" s="14" t="s">
        <v>57</v>
      </c>
      <c r="I67" s="14">
        <v>165</v>
      </c>
      <c r="AP67" s="16"/>
      <c r="AQ67" s="14">
        <v>21</v>
      </c>
      <c r="AR67" s="14" t="s">
        <v>70</v>
      </c>
      <c r="AS67" s="17">
        <v>875</v>
      </c>
      <c r="AT67" s="14">
        <v>174.5</v>
      </c>
      <c r="AU67" s="15">
        <v>2895</v>
      </c>
      <c r="AV67" s="14" t="s">
        <v>57</v>
      </c>
      <c r="AY67" s="14">
        <v>489</v>
      </c>
    </row>
    <row r="68" spans="1:51" s="14" customFormat="1" ht="18.75" customHeight="1" x14ac:dyDescent="0.15">
      <c r="A68" s="14">
        <v>22</v>
      </c>
      <c r="B68" s="14" t="s">
        <v>71</v>
      </c>
      <c r="C68" s="17">
        <v>225</v>
      </c>
      <c r="D68" s="14">
        <v>38.5</v>
      </c>
      <c r="E68" s="15">
        <v>2895</v>
      </c>
      <c r="F68" s="14" t="s">
        <v>57</v>
      </c>
      <c r="I68" s="14">
        <v>165</v>
      </c>
      <c r="AP68" s="16"/>
      <c r="AQ68" s="14">
        <v>22</v>
      </c>
      <c r="AR68" s="14" t="s">
        <v>71</v>
      </c>
      <c r="AS68" s="17">
        <v>875</v>
      </c>
      <c r="AT68" s="14">
        <v>174.5</v>
      </c>
      <c r="AU68" s="15">
        <v>4895</v>
      </c>
      <c r="AV68" s="14" t="s">
        <v>57</v>
      </c>
      <c r="AY68" s="14">
        <v>489</v>
      </c>
    </row>
    <row r="69" spans="1:51" s="14" customFormat="1" ht="18.75" customHeight="1" x14ac:dyDescent="0.15">
      <c r="A69" s="14">
        <v>23</v>
      </c>
      <c r="B69" s="14" t="s">
        <v>72</v>
      </c>
      <c r="C69" s="17">
        <v>225</v>
      </c>
      <c r="D69" s="14">
        <v>38.5</v>
      </c>
      <c r="E69" s="15">
        <v>2895</v>
      </c>
      <c r="F69" s="14" t="s">
        <v>57</v>
      </c>
      <c r="I69" s="14">
        <v>165</v>
      </c>
      <c r="AP69" s="16"/>
      <c r="AQ69" s="14">
        <v>23</v>
      </c>
      <c r="AR69" s="14" t="s">
        <v>72</v>
      </c>
      <c r="AS69" s="17">
        <v>875</v>
      </c>
      <c r="AT69" s="14">
        <v>174.5</v>
      </c>
      <c r="AU69" s="15">
        <v>4895</v>
      </c>
      <c r="AV69" s="14" t="s">
        <v>57</v>
      </c>
      <c r="AY69" s="14">
        <v>489</v>
      </c>
    </row>
    <row r="70" spans="1:51" s="14" customFormat="1" ht="18.75" customHeight="1" x14ac:dyDescent="0.15">
      <c r="A70" s="14">
        <v>24</v>
      </c>
      <c r="B70" s="14" t="s">
        <v>73</v>
      </c>
      <c r="C70" s="17">
        <v>225</v>
      </c>
      <c r="D70" s="14">
        <v>38.5</v>
      </c>
      <c r="E70" s="15">
        <v>2895</v>
      </c>
      <c r="F70" s="14" t="s">
        <v>57</v>
      </c>
      <c r="I70" s="14">
        <v>165</v>
      </c>
      <c r="AP70" s="16"/>
      <c r="AQ70" s="14">
        <v>24</v>
      </c>
      <c r="AR70" s="14" t="s">
        <v>73</v>
      </c>
      <c r="AS70" s="17">
        <v>875</v>
      </c>
      <c r="AT70" s="14">
        <v>174.5</v>
      </c>
      <c r="AU70" s="15">
        <v>4895</v>
      </c>
      <c r="AV70" s="14" t="s">
        <v>57</v>
      </c>
      <c r="AY70" s="14">
        <v>489</v>
      </c>
    </row>
    <row r="71" spans="1:51" s="14" customFormat="1" ht="18.75" customHeight="1" x14ac:dyDescent="0.15">
      <c r="A71" s="14">
        <v>25</v>
      </c>
      <c r="B71" s="14" t="s">
        <v>74</v>
      </c>
      <c r="C71" s="17">
        <v>225</v>
      </c>
      <c r="D71" s="14">
        <v>38.5</v>
      </c>
      <c r="E71" s="15">
        <v>2895</v>
      </c>
      <c r="F71" s="14" t="s">
        <v>57</v>
      </c>
      <c r="I71" s="14">
        <v>165</v>
      </c>
      <c r="AP71" s="16"/>
      <c r="AQ71" s="14">
        <v>25</v>
      </c>
      <c r="AR71" s="14" t="s">
        <v>74</v>
      </c>
      <c r="AS71" s="17">
        <v>875</v>
      </c>
      <c r="AT71" s="14">
        <v>174.5</v>
      </c>
      <c r="AU71" s="15">
        <v>2895</v>
      </c>
      <c r="AV71" s="14" t="s">
        <v>57</v>
      </c>
      <c r="AY71" s="14">
        <v>489</v>
      </c>
    </row>
    <row r="72" spans="1:51" s="14" customFormat="1" ht="18.75" customHeight="1" x14ac:dyDescent="0.15">
      <c r="A72" s="14">
        <v>26</v>
      </c>
      <c r="B72" s="14" t="s">
        <v>75</v>
      </c>
      <c r="C72" s="17">
        <v>225</v>
      </c>
      <c r="D72" s="14">
        <v>38.5</v>
      </c>
      <c r="E72" s="15">
        <v>2895</v>
      </c>
      <c r="F72" s="14" t="s">
        <v>57</v>
      </c>
      <c r="I72" s="14">
        <v>165</v>
      </c>
      <c r="AP72" s="16"/>
      <c r="AQ72" s="14">
        <v>26</v>
      </c>
      <c r="AR72" s="14" t="s">
        <v>75</v>
      </c>
      <c r="AS72" s="17">
        <v>875</v>
      </c>
      <c r="AT72" s="14">
        <v>174.5</v>
      </c>
      <c r="AU72" s="15">
        <v>2895</v>
      </c>
      <c r="AV72" s="14" t="s">
        <v>57</v>
      </c>
      <c r="AY72" s="14">
        <v>489</v>
      </c>
    </row>
    <row r="73" spans="1:51" s="14" customFormat="1" ht="18.75" customHeight="1" x14ac:dyDescent="0.15">
      <c r="A73" s="14">
        <v>27</v>
      </c>
      <c r="B73" s="14" t="s">
        <v>76</v>
      </c>
      <c r="C73" s="17">
        <v>225</v>
      </c>
      <c r="D73" s="14">
        <v>38.5</v>
      </c>
      <c r="E73" s="15">
        <v>2895</v>
      </c>
      <c r="F73" s="14" t="s">
        <v>57</v>
      </c>
      <c r="I73" s="14">
        <v>165</v>
      </c>
      <c r="AP73" s="16"/>
      <c r="AQ73" s="14">
        <v>27</v>
      </c>
      <c r="AR73" s="14" t="s">
        <v>76</v>
      </c>
      <c r="AS73" s="17">
        <v>875</v>
      </c>
      <c r="AT73" s="14">
        <v>174.5</v>
      </c>
      <c r="AU73" s="15">
        <v>2895</v>
      </c>
      <c r="AV73" s="14" t="s">
        <v>57</v>
      </c>
      <c r="AY73" s="14">
        <v>489</v>
      </c>
    </row>
    <row r="74" spans="1:51" s="14" customFormat="1" ht="18.75" customHeight="1" x14ac:dyDescent="0.15">
      <c r="A74" s="14">
        <v>28</v>
      </c>
      <c r="B74" s="14" t="s">
        <v>77</v>
      </c>
      <c r="C74" s="17">
        <v>225</v>
      </c>
      <c r="D74" s="14">
        <v>38.5</v>
      </c>
      <c r="E74" s="15">
        <v>2895</v>
      </c>
      <c r="F74" s="14" t="s">
        <v>57</v>
      </c>
      <c r="I74" s="14">
        <v>165</v>
      </c>
      <c r="AP74" s="16"/>
      <c r="AQ74" s="14">
        <v>28</v>
      </c>
      <c r="AR74" s="14" t="s">
        <v>77</v>
      </c>
      <c r="AS74" s="17">
        <v>875</v>
      </c>
      <c r="AT74" s="14">
        <v>174.5</v>
      </c>
      <c r="AU74" s="15">
        <v>2895</v>
      </c>
      <c r="AV74" s="14" t="s">
        <v>57</v>
      </c>
      <c r="AY74" s="14">
        <v>489</v>
      </c>
    </row>
    <row r="75" spans="1:51" x14ac:dyDescent="0.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51" x14ac:dyDescent="0.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51" x14ac:dyDescent="0.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51" x14ac:dyDescent="0.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51" x14ac:dyDescent="0.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51" x14ac:dyDescent="0.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 x14ac:dyDescent="0.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 x14ac:dyDescent="0.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 x14ac:dyDescent="0.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 x14ac:dyDescent="0.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 x14ac:dyDescent="0.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 x14ac:dyDescent="0.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 x14ac:dyDescent="0.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 x14ac:dyDescent="0.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 x14ac:dyDescent="0.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 x14ac:dyDescent="0.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 x14ac:dyDescent="0.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 x14ac:dyDescent="0.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 x14ac:dyDescent="0.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 x14ac:dyDescent="0.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1:11" x14ac:dyDescent="0.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 spans="1:11" x14ac:dyDescent="0.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</row>
    <row r="97" spans="1:11" x14ac:dyDescent="0.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1:11" x14ac:dyDescent="0.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1:11" x14ac:dyDescent="0.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</row>
    <row r="100" spans="1:11" x14ac:dyDescent="0.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1" x14ac:dyDescent="0.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</row>
    <row r="102" spans="1:11" x14ac:dyDescent="0.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</sheetData>
  <sheetProtection autoFilter="0"/>
  <mergeCells count="639">
    <mergeCell ref="BB8:BH8"/>
    <mergeCell ref="BI8:BO8"/>
    <mergeCell ref="BP8:BT8"/>
    <mergeCell ref="BU8:CC8"/>
    <mergeCell ref="BB9:CC9"/>
    <mergeCell ref="BV37:BW37"/>
    <mergeCell ref="BY37:BZ37"/>
    <mergeCell ref="CA37:CB37"/>
    <mergeCell ref="AQ39:CC39"/>
    <mergeCell ref="BF37:BG37"/>
    <mergeCell ref="BH37:BI37"/>
    <mergeCell ref="BK37:BM37"/>
    <mergeCell ref="BQ37:BS37"/>
    <mergeCell ref="BT37:BU37"/>
    <mergeCell ref="BV35:BW35"/>
    <mergeCell ref="BY35:BZ35"/>
    <mergeCell ref="CA35:CB35"/>
    <mergeCell ref="AR36:AT36"/>
    <mergeCell ref="AX36:AZ36"/>
    <mergeCell ref="BA36:BB36"/>
    <mergeCell ref="BC36:BD36"/>
    <mergeCell ref="BF36:BG36"/>
    <mergeCell ref="BH36:BI36"/>
    <mergeCell ref="BK36:BM36"/>
    <mergeCell ref="AR40:CC40"/>
    <mergeCell ref="AR41:CC41"/>
    <mergeCell ref="AR42:CC42"/>
    <mergeCell ref="AQ3:AQ9"/>
    <mergeCell ref="BB3:BV3"/>
    <mergeCell ref="BW3:CC3"/>
    <mergeCell ref="BB4:BV4"/>
    <mergeCell ref="BW4:CC4"/>
    <mergeCell ref="BB5:BR5"/>
    <mergeCell ref="BS5:BT5"/>
    <mergeCell ref="BU5:BV5"/>
    <mergeCell ref="BX5:BY5"/>
    <mergeCell ref="BZ5:CA5"/>
    <mergeCell ref="CB5:CC5"/>
    <mergeCell ref="AR6:BA7"/>
    <mergeCell ref="BB6:BF6"/>
    <mergeCell ref="BG6:BH6"/>
    <mergeCell ref="BJ6:BL6"/>
    <mergeCell ref="BM6:CC6"/>
    <mergeCell ref="BB7:CC7"/>
    <mergeCell ref="AR37:AT37"/>
    <mergeCell ref="AX37:AZ37"/>
    <mergeCell ref="BA37:BB37"/>
    <mergeCell ref="BC37:BD37"/>
    <mergeCell ref="BQ36:BS36"/>
    <mergeCell ref="BT36:BU36"/>
    <mergeCell ref="BV36:BW36"/>
    <mergeCell ref="BY36:BZ36"/>
    <mergeCell ref="CA36:CB36"/>
    <mergeCell ref="AR35:AT35"/>
    <mergeCell ref="AX35:AZ35"/>
    <mergeCell ref="BA35:BB35"/>
    <mergeCell ref="BC35:BD35"/>
    <mergeCell ref="BF35:BG35"/>
    <mergeCell ref="BH35:BI35"/>
    <mergeCell ref="BK35:BM35"/>
    <mergeCell ref="BQ35:BS35"/>
    <mergeCell ref="BT35:BU35"/>
    <mergeCell ref="BV33:BW33"/>
    <mergeCell ref="BY33:BZ33"/>
    <mergeCell ref="CA33:CB33"/>
    <mergeCell ref="AR34:AT34"/>
    <mergeCell ref="AX34:AZ34"/>
    <mergeCell ref="BA34:BB34"/>
    <mergeCell ref="BC34:BD34"/>
    <mergeCell ref="BF34:BG34"/>
    <mergeCell ref="BH34:BI34"/>
    <mergeCell ref="BK34:BM34"/>
    <mergeCell ref="BQ34:BS34"/>
    <mergeCell ref="BT34:BU34"/>
    <mergeCell ref="BV34:BW34"/>
    <mergeCell ref="BY34:BZ34"/>
    <mergeCell ref="CA34:CB34"/>
    <mergeCell ref="AR33:AT33"/>
    <mergeCell ref="AX33:AZ33"/>
    <mergeCell ref="BA33:BB33"/>
    <mergeCell ref="BC33:BD33"/>
    <mergeCell ref="BF33:BG33"/>
    <mergeCell ref="BH33:BI33"/>
    <mergeCell ref="BK33:BM33"/>
    <mergeCell ref="BQ33:BS33"/>
    <mergeCell ref="BT33:BU33"/>
    <mergeCell ref="BV31:BW31"/>
    <mergeCell ref="BY31:BZ31"/>
    <mergeCell ref="CA31:CB31"/>
    <mergeCell ref="AR32:AT32"/>
    <mergeCell ref="AX32:AZ32"/>
    <mergeCell ref="BA32:BB32"/>
    <mergeCell ref="BC32:BD32"/>
    <mergeCell ref="BF32:BG32"/>
    <mergeCell ref="BH32:BI32"/>
    <mergeCell ref="BK32:BM32"/>
    <mergeCell ref="BQ32:BS32"/>
    <mergeCell ref="BT32:BU32"/>
    <mergeCell ref="BV32:BW32"/>
    <mergeCell ref="BY32:BZ32"/>
    <mergeCell ref="CA32:CB32"/>
    <mergeCell ref="AR31:AT31"/>
    <mergeCell ref="AX31:AZ31"/>
    <mergeCell ref="BA31:BB31"/>
    <mergeCell ref="BC31:BD31"/>
    <mergeCell ref="BF31:BG31"/>
    <mergeCell ref="BH31:BI31"/>
    <mergeCell ref="BK31:BM31"/>
    <mergeCell ref="BQ31:BS31"/>
    <mergeCell ref="BT31:BU31"/>
    <mergeCell ref="BV29:BW29"/>
    <mergeCell ref="BY29:BZ29"/>
    <mergeCell ref="CA29:CB29"/>
    <mergeCell ref="AR30:AT30"/>
    <mergeCell ref="AX30:AZ30"/>
    <mergeCell ref="BA30:BB30"/>
    <mergeCell ref="BC30:BD30"/>
    <mergeCell ref="BF30:BG30"/>
    <mergeCell ref="BH30:BI30"/>
    <mergeCell ref="BK30:BM30"/>
    <mergeCell ref="BQ30:BS30"/>
    <mergeCell ref="BT30:BU30"/>
    <mergeCell ref="BV30:BW30"/>
    <mergeCell ref="BY30:BZ30"/>
    <mergeCell ref="CA30:CB30"/>
    <mergeCell ref="AR29:AT29"/>
    <mergeCell ref="AX29:AZ29"/>
    <mergeCell ref="BA29:BB29"/>
    <mergeCell ref="BC29:BD29"/>
    <mergeCell ref="BF29:BG29"/>
    <mergeCell ref="BH29:BI29"/>
    <mergeCell ref="BK29:BM29"/>
    <mergeCell ref="BQ29:BS29"/>
    <mergeCell ref="BT29:BU29"/>
    <mergeCell ref="BV27:BW27"/>
    <mergeCell ref="BY27:BZ27"/>
    <mergeCell ref="CA27:CB27"/>
    <mergeCell ref="AR28:AT28"/>
    <mergeCell ref="AX28:AZ28"/>
    <mergeCell ref="BA28:BB28"/>
    <mergeCell ref="BC28:BD28"/>
    <mergeCell ref="BF28:BG28"/>
    <mergeCell ref="BH28:BI28"/>
    <mergeCell ref="BK28:BM28"/>
    <mergeCell ref="BQ28:BS28"/>
    <mergeCell ref="BT28:BU28"/>
    <mergeCell ref="BV28:BW28"/>
    <mergeCell ref="BY28:BZ28"/>
    <mergeCell ref="CA28:CB28"/>
    <mergeCell ref="AR27:AT27"/>
    <mergeCell ref="AX27:AZ27"/>
    <mergeCell ref="BA27:BB27"/>
    <mergeCell ref="BC27:BD27"/>
    <mergeCell ref="BF27:BG27"/>
    <mergeCell ref="BH27:BI27"/>
    <mergeCell ref="BK27:BM27"/>
    <mergeCell ref="BQ27:BS27"/>
    <mergeCell ref="BT27:BU27"/>
    <mergeCell ref="BV25:BW25"/>
    <mergeCell ref="BY25:BZ25"/>
    <mergeCell ref="CA25:CB25"/>
    <mergeCell ref="AR26:AT26"/>
    <mergeCell ref="AX26:AZ26"/>
    <mergeCell ref="BA26:BB26"/>
    <mergeCell ref="BC26:BD26"/>
    <mergeCell ref="BF26:BG26"/>
    <mergeCell ref="BH26:BI26"/>
    <mergeCell ref="BK26:BM26"/>
    <mergeCell ref="BQ26:BS26"/>
    <mergeCell ref="BT26:BU26"/>
    <mergeCell ref="BV26:BW26"/>
    <mergeCell ref="BY26:BZ26"/>
    <mergeCell ref="CA26:CB26"/>
    <mergeCell ref="AR25:AT25"/>
    <mergeCell ref="AX25:AZ25"/>
    <mergeCell ref="BA25:BB25"/>
    <mergeCell ref="BC25:BD25"/>
    <mergeCell ref="BF25:BG25"/>
    <mergeCell ref="BH25:BI25"/>
    <mergeCell ref="BK25:BM25"/>
    <mergeCell ref="BQ25:BS25"/>
    <mergeCell ref="BT25:BU25"/>
    <mergeCell ref="BV23:BW23"/>
    <mergeCell ref="BY23:BZ23"/>
    <mergeCell ref="CA23:CB23"/>
    <mergeCell ref="AR24:AT24"/>
    <mergeCell ref="AX24:AZ24"/>
    <mergeCell ref="BA24:BB24"/>
    <mergeCell ref="BC24:BD24"/>
    <mergeCell ref="BF24:BG24"/>
    <mergeCell ref="BH24:BI24"/>
    <mergeCell ref="BK24:BM24"/>
    <mergeCell ref="BQ24:BS24"/>
    <mergeCell ref="BT24:BU24"/>
    <mergeCell ref="BV24:BW24"/>
    <mergeCell ref="BY24:BZ24"/>
    <mergeCell ref="CA24:CB24"/>
    <mergeCell ref="AR23:AT23"/>
    <mergeCell ref="AX23:AZ23"/>
    <mergeCell ref="BA23:BB23"/>
    <mergeCell ref="BC23:BD23"/>
    <mergeCell ref="BF23:BG23"/>
    <mergeCell ref="BH23:BI23"/>
    <mergeCell ref="BK23:BM23"/>
    <mergeCell ref="BQ23:BS23"/>
    <mergeCell ref="BT23:BU23"/>
    <mergeCell ref="AR21:AT21"/>
    <mergeCell ref="AU21:AW21"/>
    <mergeCell ref="AX21:AZ21"/>
    <mergeCell ref="BA21:BI21"/>
    <mergeCell ref="BK21:BM21"/>
    <mergeCell ref="BN21:BP21"/>
    <mergeCell ref="BQ21:BS21"/>
    <mergeCell ref="BT21:CB21"/>
    <mergeCell ref="AR22:AT22"/>
    <mergeCell ref="AX22:AZ22"/>
    <mergeCell ref="BA22:BB22"/>
    <mergeCell ref="BC22:BD22"/>
    <mergeCell ref="BF22:BG22"/>
    <mergeCell ref="BH22:BI22"/>
    <mergeCell ref="BK22:BM22"/>
    <mergeCell ref="BQ22:BS22"/>
    <mergeCell ref="BT22:BU22"/>
    <mergeCell ref="BV22:BW22"/>
    <mergeCell ref="BY22:BZ22"/>
    <mergeCell ref="CA22:CB22"/>
    <mergeCell ref="BP17:BR17"/>
    <mergeCell ref="BS17:BU17"/>
    <mergeCell ref="BV17:BX17"/>
    <mergeCell ref="BY17:CC17"/>
    <mergeCell ref="AQ18:AS18"/>
    <mergeCell ref="AT18:AW18"/>
    <mergeCell ref="AX18:AZ18"/>
    <mergeCell ref="BA18:BC18"/>
    <mergeCell ref="BD18:BF18"/>
    <mergeCell ref="BG18:BI18"/>
    <mergeCell ref="BJ18:BL18"/>
    <mergeCell ref="BM18:BO18"/>
    <mergeCell ref="BP18:BR18"/>
    <mergeCell ref="BS18:BU18"/>
    <mergeCell ref="BV18:BX18"/>
    <mergeCell ref="BY18:CC18"/>
    <mergeCell ref="AQ17:AS17"/>
    <mergeCell ref="AT17:AU17"/>
    <mergeCell ref="AV17:AW17"/>
    <mergeCell ref="AX17:AZ17"/>
    <mergeCell ref="BA17:BC17"/>
    <mergeCell ref="BD17:BF17"/>
    <mergeCell ref="BG17:BI17"/>
    <mergeCell ref="BJ17:BL17"/>
    <mergeCell ref="BM17:BO17"/>
    <mergeCell ref="BP15:BR15"/>
    <mergeCell ref="BS15:BU15"/>
    <mergeCell ref="BV15:BX15"/>
    <mergeCell ref="BY15:CC15"/>
    <mergeCell ref="AQ16:AS16"/>
    <mergeCell ref="AT16:AU16"/>
    <mergeCell ref="AV16:AW16"/>
    <mergeCell ref="AX16:AZ16"/>
    <mergeCell ref="BA16:BC16"/>
    <mergeCell ref="BD16:BF16"/>
    <mergeCell ref="BG16:BI16"/>
    <mergeCell ref="BJ16:BL16"/>
    <mergeCell ref="BM16:BO16"/>
    <mergeCell ref="BP16:BR16"/>
    <mergeCell ref="BS16:BU16"/>
    <mergeCell ref="BV16:BX16"/>
    <mergeCell ref="BY16:CC16"/>
    <mergeCell ref="AQ15:AS15"/>
    <mergeCell ref="AT15:AU15"/>
    <mergeCell ref="AV15:AW15"/>
    <mergeCell ref="AX15:AZ15"/>
    <mergeCell ref="BA15:BC15"/>
    <mergeCell ref="BD15:BF15"/>
    <mergeCell ref="BG15:BI15"/>
    <mergeCell ref="BJ15:BL15"/>
    <mergeCell ref="BM15:BO15"/>
    <mergeCell ref="BS13:BU13"/>
    <mergeCell ref="BV13:BX13"/>
    <mergeCell ref="BY13:CC13"/>
    <mergeCell ref="AQ14:AS14"/>
    <mergeCell ref="AT14:AU14"/>
    <mergeCell ref="AV14:AW14"/>
    <mergeCell ref="AX14:AZ14"/>
    <mergeCell ref="BA14:BC14"/>
    <mergeCell ref="BD14:BF14"/>
    <mergeCell ref="BG14:BI14"/>
    <mergeCell ref="BJ14:BL14"/>
    <mergeCell ref="BM14:BO14"/>
    <mergeCell ref="BP14:BR14"/>
    <mergeCell ref="BS14:BU14"/>
    <mergeCell ref="BV14:BX14"/>
    <mergeCell ref="BY14:CC14"/>
    <mergeCell ref="AQ13:AS13"/>
    <mergeCell ref="AT13:AW13"/>
    <mergeCell ref="AX13:AZ13"/>
    <mergeCell ref="BA13:BC13"/>
    <mergeCell ref="BD13:BF13"/>
    <mergeCell ref="BG13:BI13"/>
    <mergeCell ref="BJ13:BL13"/>
    <mergeCell ref="BM13:BO13"/>
    <mergeCell ref="BP13:BR13"/>
    <mergeCell ref="BD11:BR11"/>
    <mergeCell ref="BS11:BU11"/>
    <mergeCell ref="BV11:BX11"/>
    <mergeCell ref="BY11:CA11"/>
    <mergeCell ref="CB11:CC11"/>
    <mergeCell ref="BS12:BU12"/>
    <mergeCell ref="BV12:BX12"/>
    <mergeCell ref="BY12:CC12"/>
    <mergeCell ref="AQ12:AS12"/>
    <mergeCell ref="AT12:AW12"/>
    <mergeCell ref="AX12:AZ12"/>
    <mergeCell ref="BA12:BC12"/>
    <mergeCell ref="BD12:BF12"/>
    <mergeCell ref="BG12:BI12"/>
    <mergeCell ref="BJ12:BL12"/>
    <mergeCell ref="BM12:BO12"/>
    <mergeCell ref="BP12:BR12"/>
    <mergeCell ref="AI36:AJ36"/>
    <mergeCell ref="AK36:AL36"/>
    <mergeCell ref="AA34:AC34"/>
    <mergeCell ref="AD34:AE34"/>
    <mergeCell ref="AF34:AG34"/>
    <mergeCell ref="AD22:AE22"/>
    <mergeCell ref="AF22:AG22"/>
    <mergeCell ref="AI22:AJ22"/>
    <mergeCell ref="AK22:AL22"/>
    <mergeCell ref="AF23:AG23"/>
    <mergeCell ref="AI23:AJ23"/>
    <mergeCell ref="AK23:AL23"/>
    <mergeCell ref="AI24:AJ24"/>
    <mergeCell ref="AK24:AL24"/>
    <mergeCell ref="AF25:AG25"/>
    <mergeCell ref="AI25:AJ25"/>
    <mergeCell ref="AK25:AL25"/>
    <mergeCell ref="AI28:AJ28"/>
    <mergeCell ref="AK28:AL28"/>
    <mergeCell ref="AF29:AG29"/>
    <mergeCell ref="AI29:AJ29"/>
    <mergeCell ref="AD36:AE36"/>
    <mergeCell ref="AD23:AE23"/>
    <mergeCell ref="AF26:AG26"/>
    <mergeCell ref="AI26:AJ26"/>
    <mergeCell ref="AK26:AL26"/>
    <mergeCell ref="AF27:AG27"/>
    <mergeCell ref="AI27:AJ27"/>
    <mergeCell ref="AK27:AL27"/>
    <mergeCell ref="AI15:AM15"/>
    <mergeCell ref="AI16:AM16"/>
    <mergeCell ref="X21:Z21"/>
    <mergeCell ref="AA21:AC21"/>
    <mergeCell ref="AD21:AL21"/>
    <mergeCell ref="AI17:AM17"/>
    <mergeCell ref="AI18:AM18"/>
    <mergeCell ref="AD27:AE27"/>
    <mergeCell ref="AC16:AE16"/>
    <mergeCell ref="AC17:AE17"/>
    <mergeCell ref="AC18:AE18"/>
    <mergeCell ref="AF16:AH16"/>
    <mergeCell ref="AF17:AH17"/>
    <mergeCell ref="AF18:AH18"/>
    <mergeCell ref="Z16:AB16"/>
    <mergeCell ref="Z17:AB17"/>
    <mergeCell ref="Z18:AB18"/>
    <mergeCell ref="AF24:AG24"/>
    <mergeCell ref="W17:Y17"/>
    <mergeCell ref="AD35:AE35"/>
    <mergeCell ref="AF35:AG35"/>
    <mergeCell ref="AI35:AJ35"/>
    <mergeCell ref="AK35:AL35"/>
    <mergeCell ref="AF28:AG28"/>
    <mergeCell ref="AK29:AL29"/>
    <mergeCell ref="AF30:AG30"/>
    <mergeCell ref="AI30:AJ30"/>
    <mergeCell ref="AK30:AL30"/>
    <mergeCell ref="AF31:AG31"/>
    <mergeCell ref="AI31:AJ31"/>
    <mergeCell ref="AK31:AL31"/>
    <mergeCell ref="AF32:AG32"/>
    <mergeCell ref="AI32:AJ32"/>
    <mergeCell ref="AK32:AL32"/>
    <mergeCell ref="AD32:AE32"/>
    <mergeCell ref="AD33:AE33"/>
    <mergeCell ref="AF33:AG33"/>
    <mergeCell ref="AI33:AJ33"/>
    <mergeCell ref="AK33:AL33"/>
    <mergeCell ref="AK34:AL34"/>
    <mergeCell ref="K25:L25"/>
    <mergeCell ref="AA36:AC36"/>
    <mergeCell ref="M34:N34"/>
    <mergeCell ref="M35:N35"/>
    <mergeCell ref="M36:N36"/>
    <mergeCell ref="M37:N37"/>
    <mergeCell ref="K34:L34"/>
    <mergeCell ref="K35:L35"/>
    <mergeCell ref="K36:L36"/>
    <mergeCell ref="K37:L37"/>
    <mergeCell ref="P36:Q36"/>
    <mergeCell ref="P37:Q37"/>
    <mergeCell ref="P34:Q34"/>
    <mergeCell ref="P35:Q35"/>
    <mergeCell ref="R36:S36"/>
    <mergeCell ref="R37:S37"/>
    <mergeCell ref="AA35:AC35"/>
    <mergeCell ref="AA32:AC32"/>
    <mergeCell ref="AA33:AC33"/>
    <mergeCell ref="U35:W35"/>
    <mergeCell ref="K26:L26"/>
    <mergeCell ref="M26:N26"/>
    <mergeCell ref="P26:Q26"/>
    <mergeCell ref="R26:S26"/>
    <mergeCell ref="B37:D37"/>
    <mergeCell ref="H34:J34"/>
    <mergeCell ref="H35:J35"/>
    <mergeCell ref="H36:J36"/>
    <mergeCell ref="H37:J37"/>
    <mergeCell ref="A17:C17"/>
    <mergeCell ref="F17:G17"/>
    <mergeCell ref="D17:E17"/>
    <mergeCell ref="H17:J17"/>
    <mergeCell ref="B21:D21"/>
    <mergeCell ref="E21:G21"/>
    <mergeCell ref="H21:J21"/>
    <mergeCell ref="B22:D22"/>
    <mergeCell ref="H22:J22"/>
    <mergeCell ref="B25:D25"/>
    <mergeCell ref="H25:J25"/>
    <mergeCell ref="B34:D34"/>
    <mergeCell ref="B35:D35"/>
    <mergeCell ref="B36:D36"/>
    <mergeCell ref="B26:D26"/>
    <mergeCell ref="H26:J26"/>
    <mergeCell ref="B29:D29"/>
    <mergeCell ref="H29:J29"/>
    <mergeCell ref="B31:D31"/>
    <mergeCell ref="L3:AF3"/>
    <mergeCell ref="L4:AF4"/>
    <mergeCell ref="AF11:AH11"/>
    <mergeCell ref="B6:K7"/>
    <mergeCell ref="L7:AM7"/>
    <mergeCell ref="A12:C12"/>
    <mergeCell ref="A3:A9"/>
    <mergeCell ref="AG3:AM3"/>
    <mergeCell ref="AG4:AM4"/>
    <mergeCell ref="L5:AB5"/>
    <mergeCell ref="AL5:AM5"/>
    <mergeCell ref="AC11:AE11"/>
    <mergeCell ref="N11:AB11"/>
    <mergeCell ref="AE8:AM8"/>
    <mergeCell ref="H12:J12"/>
    <mergeCell ref="K12:M12"/>
    <mergeCell ref="N12:P12"/>
    <mergeCell ref="D12:G12"/>
    <mergeCell ref="AI12:AM12"/>
    <mergeCell ref="Z12:AB12"/>
    <mergeCell ref="AF12:AH12"/>
    <mergeCell ref="AI11:AK11"/>
    <mergeCell ref="AL11:AM11"/>
    <mergeCell ref="AH5:AI5"/>
    <mergeCell ref="K18:M18"/>
    <mergeCell ref="N18:P18"/>
    <mergeCell ref="D13:G13"/>
    <mergeCell ref="H13:J13"/>
    <mergeCell ref="K13:M13"/>
    <mergeCell ref="N13:P13"/>
    <mergeCell ref="A13:C13"/>
    <mergeCell ref="H15:J15"/>
    <mergeCell ref="H16:J16"/>
    <mergeCell ref="K14:M14"/>
    <mergeCell ref="K15:M15"/>
    <mergeCell ref="K16:M16"/>
    <mergeCell ref="H14:J14"/>
    <mergeCell ref="N14:P14"/>
    <mergeCell ref="D16:E16"/>
    <mergeCell ref="F16:G16"/>
    <mergeCell ref="A14:C14"/>
    <mergeCell ref="N15:P15"/>
    <mergeCell ref="N16:P16"/>
    <mergeCell ref="K17:M17"/>
    <mergeCell ref="N17:P17"/>
    <mergeCell ref="A15:C15"/>
    <mergeCell ref="A16:C16"/>
    <mergeCell ref="D14:E14"/>
    <mergeCell ref="F14:G14"/>
    <mergeCell ref="D15:E15"/>
    <mergeCell ref="F15:G15"/>
    <mergeCell ref="Q17:S17"/>
    <mergeCell ref="B42:AM42"/>
    <mergeCell ref="B40:AM40"/>
    <mergeCell ref="B41:AM41"/>
    <mergeCell ref="A39:AM39"/>
    <mergeCell ref="A18:C18"/>
    <mergeCell ref="D18:G18"/>
    <mergeCell ref="K21:S21"/>
    <mergeCell ref="R34:S34"/>
    <mergeCell ref="R35:S35"/>
    <mergeCell ref="U34:W34"/>
    <mergeCell ref="U37:W37"/>
    <mergeCell ref="AA37:AC37"/>
    <mergeCell ref="AD37:AE37"/>
    <mergeCell ref="AF37:AG37"/>
    <mergeCell ref="AI37:AJ37"/>
    <mergeCell ref="AK37:AL37"/>
    <mergeCell ref="H18:J18"/>
    <mergeCell ref="AF36:AG36"/>
    <mergeCell ref="U36:W36"/>
    <mergeCell ref="AI34:AJ34"/>
    <mergeCell ref="U21:W21"/>
    <mergeCell ref="AA23:AC23"/>
    <mergeCell ref="M25:N25"/>
    <mergeCell ref="P25:Q25"/>
    <mergeCell ref="R25:S25"/>
    <mergeCell ref="U25:W25"/>
    <mergeCell ref="AA25:AC25"/>
    <mergeCell ref="AD25:AE25"/>
    <mergeCell ref="B27:D27"/>
    <mergeCell ref="H27:J27"/>
    <mergeCell ref="K27:L27"/>
    <mergeCell ref="M27:N27"/>
    <mergeCell ref="P27:Q27"/>
    <mergeCell ref="R27:S27"/>
    <mergeCell ref="U27:W27"/>
    <mergeCell ref="AA27:AC27"/>
    <mergeCell ref="U22:W22"/>
    <mergeCell ref="AA22:AC22"/>
    <mergeCell ref="K22:L22"/>
    <mergeCell ref="M22:N22"/>
    <mergeCell ref="P22:Q22"/>
    <mergeCell ref="R22:S22"/>
    <mergeCell ref="B24:D24"/>
    <mergeCell ref="H24:J24"/>
    <mergeCell ref="AE5:AF5"/>
    <mergeCell ref="L9:AM9"/>
    <mergeCell ref="Q6:R6"/>
    <mergeCell ref="T6:V6"/>
    <mergeCell ref="S8:Y8"/>
    <mergeCell ref="AC5:AD5"/>
    <mergeCell ref="AJ5:AK5"/>
    <mergeCell ref="AI13:AM13"/>
    <mergeCell ref="L6:P6"/>
    <mergeCell ref="W6:AM6"/>
    <mergeCell ref="L8:R8"/>
    <mergeCell ref="Z8:AD8"/>
    <mergeCell ref="Q12:S12"/>
    <mergeCell ref="Q13:S13"/>
    <mergeCell ref="Q14:S14"/>
    <mergeCell ref="Q15:S15"/>
    <mergeCell ref="AC12:AE12"/>
    <mergeCell ref="AC13:AE13"/>
    <mergeCell ref="AC14:AE14"/>
    <mergeCell ref="AC15:AE15"/>
    <mergeCell ref="AF13:AH13"/>
    <mergeCell ref="AF14:AH14"/>
    <mergeCell ref="AF15:AH15"/>
    <mergeCell ref="Z13:AB13"/>
    <mergeCell ref="Z14:AB14"/>
    <mergeCell ref="Z15:AB15"/>
    <mergeCell ref="T12:V12"/>
    <mergeCell ref="T13:V13"/>
    <mergeCell ref="W12:Y12"/>
    <mergeCell ref="W13:Y13"/>
    <mergeCell ref="AI14:AM14"/>
    <mergeCell ref="K24:L24"/>
    <mergeCell ref="M24:N24"/>
    <mergeCell ref="P24:Q24"/>
    <mergeCell ref="R24:S24"/>
    <mergeCell ref="U24:W24"/>
    <mergeCell ref="AA24:AC24"/>
    <mergeCell ref="AD24:AE24"/>
    <mergeCell ref="B23:D23"/>
    <mergeCell ref="H23:J23"/>
    <mergeCell ref="K23:L23"/>
    <mergeCell ref="M23:N23"/>
    <mergeCell ref="P23:Q23"/>
    <mergeCell ref="R23:S23"/>
    <mergeCell ref="U23:W23"/>
    <mergeCell ref="Q18:S18"/>
    <mergeCell ref="T14:V14"/>
    <mergeCell ref="T15:V15"/>
    <mergeCell ref="T16:V16"/>
    <mergeCell ref="T17:V17"/>
    <mergeCell ref="T18:V18"/>
    <mergeCell ref="W14:Y14"/>
    <mergeCell ref="W15:Y15"/>
    <mergeCell ref="W16:Y16"/>
    <mergeCell ref="U26:W26"/>
    <mergeCell ref="AA26:AC26"/>
    <mergeCell ref="AD26:AE26"/>
    <mergeCell ref="B28:D28"/>
    <mergeCell ref="H28:J28"/>
    <mergeCell ref="K28:L28"/>
    <mergeCell ref="M28:N28"/>
    <mergeCell ref="P28:Q28"/>
    <mergeCell ref="R28:S28"/>
    <mergeCell ref="U28:W28"/>
    <mergeCell ref="AA28:AC28"/>
    <mergeCell ref="AD28:AE28"/>
    <mergeCell ref="AD31:AE31"/>
    <mergeCell ref="B30:D30"/>
    <mergeCell ref="H30:J30"/>
    <mergeCell ref="K30:L30"/>
    <mergeCell ref="K29:L29"/>
    <mergeCell ref="M29:N29"/>
    <mergeCell ref="P29:Q29"/>
    <mergeCell ref="R29:S29"/>
    <mergeCell ref="U29:W29"/>
    <mergeCell ref="AA29:AC29"/>
    <mergeCell ref="AD29:AE29"/>
    <mergeCell ref="M30:N30"/>
    <mergeCell ref="P30:Q30"/>
    <mergeCell ref="R30:S30"/>
    <mergeCell ref="U30:W30"/>
    <mergeCell ref="AA30:AC30"/>
    <mergeCell ref="AD30:AE30"/>
    <mergeCell ref="W18:Y18"/>
    <mergeCell ref="Q16:S16"/>
    <mergeCell ref="AP1:AQ2"/>
    <mergeCell ref="B33:D33"/>
    <mergeCell ref="H33:J33"/>
    <mergeCell ref="B32:D32"/>
    <mergeCell ref="H32:J32"/>
    <mergeCell ref="K32:L32"/>
    <mergeCell ref="M32:N32"/>
    <mergeCell ref="P32:Q32"/>
    <mergeCell ref="R32:S32"/>
    <mergeCell ref="U32:W32"/>
    <mergeCell ref="R33:S33"/>
    <mergeCell ref="P33:Q33"/>
    <mergeCell ref="M33:N33"/>
    <mergeCell ref="K33:L33"/>
    <mergeCell ref="U33:W33"/>
    <mergeCell ref="H31:J31"/>
    <mergeCell ref="K31:L31"/>
    <mergeCell ref="M31:N31"/>
    <mergeCell ref="P31:Q31"/>
    <mergeCell ref="R31:S31"/>
    <mergeCell ref="U31:W31"/>
    <mergeCell ref="AA31:AC31"/>
  </mergeCells>
  <phoneticPr fontId="3"/>
  <dataValidations count="10">
    <dataValidation type="list" allowBlank="1" showInputMessage="1" showErrorMessage="1" sqref="X44:Z45" xr:uid="{00000000-0002-0000-0300-000000000000}">
      <formula1>"○"</formula1>
    </dataValidation>
    <dataValidation imeMode="halfAlpha" allowBlank="1" showInputMessage="1" showErrorMessage="1" sqref="T6:V6 S8:Y8 AE5:AH5 AE8:AM8 E26:G32 K26:N32 BG6:BH6 Q6:R6 AD23:AG32 AI23:AL32 X23:Z32 P26:S32 AU23:AW32 BA23:BD32 BT23:BW32 BN23:BP32 BF23:BI32 BJ6:BL6 BI8:BO8 BU5:BX5 BU8:CF8 BY23:CB32" xr:uid="{00000000-0002-0000-0300-000001000000}"/>
    <dataValidation type="textLength" imeMode="halfAlpha" operator="equal" allowBlank="1" showInputMessage="1" showErrorMessage="1" errorTitle="事業所番号" error="10桁で入力してください。" sqref="AG4:AM4" xr:uid="{1D134B21-B464-463C-A62D-070EAA781A4F}">
      <formula1>10</formula1>
    </dataValidation>
    <dataValidation imeMode="disabled" allowBlank="1" showInputMessage="1" showErrorMessage="1" sqref="AJ5:AK5 BZ5:CA5" xr:uid="{544A4300-E9D2-4DEB-B3F5-C4540CCF5B48}"/>
    <dataValidation imeMode="halfKatakana" allowBlank="1" showInputMessage="1" showErrorMessage="1" sqref="L3:AF3 BB3:BV3" xr:uid="{873F01AF-BCDA-4244-994E-89F17BACEA5C}"/>
    <dataValidation type="whole" allowBlank="1" showInputMessage="1" showErrorMessage="1" error="所要額が1,000円未満の場合は申請できません。" sqref="AI11:AK11 BY11:CA11" xr:uid="{00000000-0002-0000-0300-000005000000}">
      <formula1>1000</formula1>
      <formula2>1E+28</formula2>
    </dataValidation>
    <dataValidation type="list" imeMode="disabled" allowBlank="1" showInputMessage="1" showErrorMessage="1" sqref="A40:A42" xr:uid="{00000000-0002-0000-0300-000008000000}">
      <formula1>"○,×"</formula1>
    </dataValidation>
    <dataValidation type="list" allowBlank="1" showInputMessage="1" showErrorMessage="1" sqref="AC11:AE11 H13:AH13" xr:uid="{00000000-0002-0000-0300-000009000000}">
      <formula1>"○,×"</formula1>
    </dataValidation>
    <dataValidation type="list" allowBlank="1" showInputMessage="1" showErrorMessage="1" sqref="L5:AB5" xr:uid="{D7CB66EB-2896-42D1-AC20-881FFC7C88D9}">
      <formula1>$B$47:$B$74</formula1>
    </dataValidation>
    <dataValidation imeMode="on" allowBlank="1" showInputMessage="1" showErrorMessage="1" sqref="L7:AM7 L9:AM9 H26:J32 BB9:CF9 U23:W32 AA23:AC32 BK23:BM32 B26:D32 AX23:AZ32 AR23:AT32 BB7:CF7 BQ23:BS32" xr:uid="{5D055616-D328-4E7B-9147-55FFC68BEC32}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FB7B-C2B3-4C6F-9E84-3C9059017B1A}">
  <dimension ref="A1:CH102"/>
  <sheetViews>
    <sheetView showGridLines="0" view="pageBreakPreview" zoomScale="64" zoomScaleNormal="100" zoomScaleSheetLayoutView="64" workbookViewId="0">
      <selection activeCell="EH52" sqref="EH52"/>
    </sheetView>
  </sheetViews>
  <sheetFormatPr defaultColWidth="2.25" defaultRowHeight="13.5" x14ac:dyDescent="0.15"/>
  <cols>
    <col min="1" max="1" width="3.625" style="3" customWidth="1"/>
    <col min="2" max="9" width="2.75" style="3" customWidth="1"/>
    <col min="10" max="14" width="2.25" style="3"/>
    <col min="15" max="15" width="2.5" style="3" bestFit="1" customWidth="1"/>
    <col min="16" max="17" width="2.25" style="3"/>
    <col min="18" max="18" width="2.25" style="3" customWidth="1"/>
    <col min="19" max="19" width="2.25" style="3"/>
    <col min="20" max="20" width="3.625" style="3" customWidth="1"/>
    <col min="21" max="23" width="2.25" style="3"/>
    <col min="24" max="26" width="2.625" style="3" customWidth="1"/>
    <col min="27" max="28" width="2.25" style="3"/>
    <col min="29" max="30" width="2.125" style="3" customWidth="1"/>
    <col min="31" max="32" width="2.625" style="3" customWidth="1"/>
    <col min="33" max="33" width="2.25" style="3"/>
    <col min="34" max="35" width="2.875" style="3" customWidth="1"/>
    <col min="36" max="37" width="2.625" style="3" customWidth="1"/>
    <col min="38" max="39" width="1.375" style="3" customWidth="1"/>
    <col min="40" max="40" width="2.25" style="3"/>
    <col min="41" max="41" width="2.25" style="3" customWidth="1"/>
    <col min="42" max="42" width="12.375" style="10" customWidth="1"/>
    <col min="43" max="43" width="9.125" style="3" customWidth="1"/>
    <col min="44" max="45" width="2.25" style="3" customWidth="1"/>
    <col min="46" max="47" width="3.25" style="3" customWidth="1"/>
    <col min="48" max="49" width="2.5" style="3" bestFit="1" customWidth="1"/>
    <col min="50" max="50" width="2.25" style="3"/>
    <col min="51" max="51" width="4" style="3" bestFit="1" customWidth="1"/>
    <col min="52" max="56" width="2.25" style="3"/>
    <col min="57" max="57" width="2.5" style="3" bestFit="1" customWidth="1"/>
    <col min="58" max="61" width="2.25" style="3"/>
    <col min="62" max="62" width="3.5" style="3" bestFit="1" customWidth="1"/>
    <col min="63" max="65" width="2.25" style="3"/>
    <col min="66" max="68" width="2.5" style="3" bestFit="1" customWidth="1"/>
    <col min="69" max="75" width="2.25" style="3"/>
    <col min="76" max="76" width="2.5" style="3" bestFit="1" customWidth="1"/>
    <col min="77" max="82" width="2.25" style="3"/>
    <col min="83" max="88" width="0" style="3" hidden="1" customWidth="1"/>
    <col min="89" max="16384" width="2.25" style="3"/>
  </cols>
  <sheetData>
    <row r="1" spans="1:84" x14ac:dyDescent="0.15">
      <c r="A1" s="12" t="s">
        <v>127</v>
      </c>
      <c r="AP1" s="192"/>
      <c r="AQ1" s="192"/>
    </row>
    <row r="2" spans="1:84" ht="14.25" thickBot="1" x14ac:dyDescent="0.2">
      <c r="AP2" s="192"/>
      <c r="AQ2" s="192"/>
    </row>
    <row r="3" spans="1:84" s="1" customFormat="1" ht="12" customHeight="1" x14ac:dyDescent="0.15">
      <c r="A3" s="293" t="s">
        <v>21</v>
      </c>
      <c r="B3" s="29" t="s">
        <v>0</v>
      </c>
      <c r="C3" s="25"/>
      <c r="D3" s="25"/>
      <c r="E3" s="26"/>
      <c r="F3" s="26"/>
      <c r="G3" s="26"/>
      <c r="H3" s="26"/>
      <c r="I3" s="26"/>
      <c r="J3" s="26"/>
      <c r="K3" s="36"/>
      <c r="L3" s="274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6"/>
      <c r="AG3" s="296" t="s">
        <v>25</v>
      </c>
      <c r="AH3" s="297"/>
      <c r="AI3" s="297"/>
      <c r="AJ3" s="297"/>
      <c r="AK3" s="297"/>
      <c r="AL3" s="297"/>
      <c r="AM3" s="298"/>
      <c r="AP3" s="111"/>
      <c r="AQ3" s="293" t="s">
        <v>21</v>
      </c>
      <c r="AR3" s="29" t="s">
        <v>0</v>
      </c>
      <c r="AS3" s="25"/>
      <c r="AT3" s="25"/>
      <c r="AU3" s="26"/>
      <c r="AV3" s="26"/>
      <c r="AW3" s="26"/>
      <c r="AX3" s="26"/>
      <c r="AY3" s="26"/>
      <c r="AZ3" s="26"/>
      <c r="BA3" s="36"/>
      <c r="BB3" s="331">
        <f>L3</f>
        <v>0</v>
      </c>
      <c r="BC3" s="332"/>
      <c r="BD3" s="332"/>
      <c r="BE3" s="332"/>
      <c r="BF3" s="332"/>
      <c r="BG3" s="332"/>
      <c r="BH3" s="332"/>
      <c r="BI3" s="332"/>
      <c r="BJ3" s="332"/>
      <c r="BK3" s="332"/>
      <c r="BL3" s="332"/>
      <c r="BM3" s="332"/>
      <c r="BN3" s="332"/>
      <c r="BO3" s="332"/>
      <c r="BP3" s="332"/>
      <c r="BQ3" s="332"/>
      <c r="BR3" s="332"/>
      <c r="BS3" s="332"/>
      <c r="BT3" s="332"/>
      <c r="BU3" s="332"/>
      <c r="BV3" s="333"/>
      <c r="BW3" s="296" t="s">
        <v>25</v>
      </c>
      <c r="BX3" s="297"/>
      <c r="BY3" s="297"/>
      <c r="BZ3" s="297"/>
      <c r="CA3" s="297"/>
      <c r="CB3" s="297"/>
      <c r="CC3" s="298"/>
      <c r="CD3" s="122"/>
      <c r="CE3" s="122"/>
      <c r="CF3" s="122"/>
    </row>
    <row r="4" spans="1:84" s="1" customFormat="1" ht="20.25" customHeight="1" x14ac:dyDescent="0.15">
      <c r="A4" s="294"/>
      <c r="B4" s="30" t="s">
        <v>19</v>
      </c>
      <c r="C4" s="4"/>
      <c r="D4" s="4"/>
      <c r="E4" s="5"/>
      <c r="F4" s="5"/>
      <c r="G4" s="5"/>
      <c r="H4" s="5"/>
      <c r="I4" s="5"/>
      <c r="J4" s="5"/>
      <c r="K4" s="37"/>
      <c r="L4" s="277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9"/>
      <c r="AG4" s="299"/>
      <c r="AH4" s="300"/>
      <c r="AI4" s="300"/>
      <c r="AJ4" s="300"/>
      <c r="AK4" s="300"/>
      <c r="AL4" s="300"/>
      <c r="AM4" s="301"/>
      <c r="AP4" s="14"/>
      <c r="AQ4" s="294"/>
      <c r="AR4" s="30" t="s">
        <v>19</v>
      </c>
      <c r="AS4" s="4"/>
      <c r="AT4" s="4"/>
      <c r="AU4" s="5"/>
      <c r="AV4" s="5"/>
      <c r="AW4" s="5"/>
      <c r="AX4" s="5"/>
      <c r="AY4" s="5"/>
      <c r="AZ4" s="5"/>
      <c r="BA4" s="37"/>
      <c r="BB4" s="334">
        <f>L4</f>
        <v>0</v>
      </c>
      <c r="BC4" s="335"/>
      <c r="BD4" s="335"/>
      <c r="BE4" s="335"/>
      <c r="BF4" s="335"/>
      <c r="BG4" s="335"/>
      <c r="BH4" s="335"/>
      <c r="BI4" s="335"/>
      <c r="BJ4" s="335"/>
      <c r="BK4" s="335"/>
      <c r="BL4" s="335"/>
      <c r="BM4" s="335"/>
      <c r="BN4" s="335"/>
      <c r="BO4" s="335"/>
      <c r="BP4" s="335"/>
      <c r="BQ4" s="335"/>
      <c r="BR4" s="335"/>
      <c r="BS4" s="335"/>
      <c r="BT4" s="335"/>
      <c r="BU4" s="335"/>
      <c r="BV4" s="336"/>
      <c r="BW4" s="337">
        <f>AG4</f>
        <v>0</v>
      </c>
      <c r="BX4" s="338"/>
      <c r="BY4" s="338"/>
      <c r="BZ4" s="338"/>
      <c r="CA4" s="338"/>
      <c r="CB4" s="338"/>
      <c r="CC4" s="339"/>
      <c r="CD4" s="137"/>
      <c r="CE4" s="123"/>
      <c r="CF4" s="123"/>
    </row>
    <row r="5" spans="1:84" s="1" customFormat="1" ht="26.25" customHeight="1" x14ac:dyDescent="0.15">
      <c r="A5" s="294"/>
      <c r="B5" s="31" t="s">
        <v>30</v>
      </c>
      <c r="C5" s="13"/>
      <c r="D5" s="13"/>
      <c r="E5" s="6"/>
      <c r="F5" s="6"/>
      <c r="G5" s="6"/>
      <c r="H5" s="6"/>
      <c r="I5" s="6"/>
      <c r="J5" s="6"/>
      <c r="K5" s="38"/>
      <c r="L5" s="302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4"/>
      <c r="AC5" s="227" t="s">
        <v>26</v>
      </c>
      <c r="AD5" s="228"/>
      <c r="AE5" s="219"/>
      <c r="AF5" s="219"/>
      <c r="AG5" s="75" t="s">
        <v>41</v>
      </c>
      <c r="AH5" s="315" t="s">
        <v>81</v>
      </c>
      <c r="AI5" s="316"/>
      <c r="AJ5" s="229">
        <f>COUNTIF(B33:AL33,6)+COUNTIF(B33:AL33,5)+COUNTIF(B33:AL33,4)</f>
        <v>0</v>
      </c>
      <c r="AK5" s="229"/>
      <c r="AL5" s="305" t="s">
        <v>80</v>
      </c>
      <c r="AM5" s="306"/>
      <c r="AP5" s="119" t="s">
        <v>42</v>
      </c>
      <c r="AQ5" s="294"/>
      <c r="AR5" s="31" t="s">
        <v>30</v>
      </c>
      <c r="AS5" s="13"/>
      <c r="AT5" s="13"/>
      <c r="AU5" s="6"/>
      <c r="AV5" s="6"/>
      <c r="AW5" s="6"/>
      <c r="AX5" s="6"/>
      <c r="AY5" s="6"/>
      <c r="AZ5" s="6"/>
      <c r="BA5" s="38"/>
      <c r="BB5" s="340">
        <f>L5</f>
        <v>0</v>
      </c>
      <c r="BC5" s="341"/>
      <c r="BD5" s="341"/>
      <c r="BE5" s="341"/>
      <c r="BF5" s="341"/>
      <c r="BG5" s="341"/>
      <c r="BH5" s="341"/>
      <c r="BI5" s="341"/>
      <c r="BJ5" s="341"/>
      <c r="BK5" s="341"/>
      <c r="BL5" s="341"/>
      <c r="BM5" s="341"/>
      <c r="BN5" s="341"/>
      <c r="BO5" s="341"/>
      <c r="BP5" s="341"/>
      <c r="BQ5" s="341"/>
      <c r="BR5" s="342"/>
      <c r="BS5" s="227" t="s">
        <v>26</v>
      </c>
      <c r="BT5" s="228"/>
      <c r="BU5" s="343">
        <f>AE5</f>
        <v>0</v>
      </c>
      <c r="BV5" s="343"/>
      <c r="BW5" s="75" t="s">
        <v>41</v>
      </c>
      <c r="BX5" s="315" t="s">
        <v>81</v>
      </c>
      <c r="BY5" s="316"/>
      <c r="BZ5" s="229">
        <f>COUNTIF(AR33:CB33,6)+COUNTIF(AR33:CB33,5)+COUNTIF(AR33:CB33,4)</f>
        <v>0</v>
      </c>
      <c r="CA5" s="229"/>
      <c r="CB5" s="305" t="s">
        <v>80</v>
      </c>
      <c r="CC5" s="306"/>
      <c r="CD5" s="13"/>
      <c r="CE5" s="13"/>
      <c r="CF5" s="13"/>
    </row>
    <row r="6" spans="1:84" s="1" customFormat="1" ht="17.25" customHeight="1" x14ac:dyDescent="0.15">
      <c r="A6" s="294"/>
      <c r="B6" s="283" t="s">
        <v>27</v>
      </c>
      <c r="C6" s="284"/>
      <c r="D6" s="284"/>
      <c r="E6" s="284"/>
      <c r="F6" s="284"/>
      <c r="G6" s="284"/>
      <c r="H6" s="284"/>
      <c r="I6" s="284"/>
      <c r="J6" s="284"/>
      <c r="K6" s="285"/>
      <c r="L6" s="232" t="s">
        <v>3</v>
      </c>
      <c r="M6" s="233"/>
      <c r="N6" s="233"/>
      <c r="O6" s="233"/>
      <c r="P6" s="233"/>
      <c r="Q6" s="223"/>
      <c r="R6" s="223"/>
      <c r="S6" s="7" t="s">
        <v>4</v>
      </c>
      <c r="T6" s="223"/>
      <c r="U6" s="223"/>
      <c r="V6" s="223"/>
      <c r="W6" s="234" t="s">
        <v>5</v>
      </c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5"/>
      <c r="AP6" s="111"/>
      <c r="AQ6" s="294"/>
      <c r="AR6" s="283" t="s">
        <v>27</v>
      </c>
      <c r="AS6" s="284"/>
      <c r="AT6" s="284"/>
      <c r="AU6" s="284"/>
      <c r="AV6" s="284"/>
      <c r="AW6" s="284"/>
      <c r="AX6" s="284"/>
      <c r="AY6" s="284"/>
      <c r="AZ6" s="284"/>
      <c r="BA6" s="285"/>
      <c r="BB6" s="232" t="s">
        <v>3</v>
      </c>
      <c r="BC6" s="233"/>
      <c r="BD6" s="233"/>
      <c r="BE6" s="233"/>
      <c r="BF6" s="233"/>
      <c r="BG6" s="344">
        <f>Q6</f>
        <v>0</v>
      </c>
      <c r="BH6" s="345"/>
      <c r="BI6" s="7" t="s">
        <v>4</v>
      </c>
      <c r="BJ6" s="344">
        <f>T6</f>
        <v>0</v>
      </c>
      <c r="BK6" s="345"/>
      <c r="BL6" s="345"/>
      <c r="BM6" s="234" t="s">
        <v>5</v>
      </c>
      <c r="BN6" s="234"/>
      <c r="BO6" s="234"/>
      <c r="BP6" s="234"/>
      <c r="BQ6" s="234"/>
      <c r="BR6" s="234"/>
      <c r="BS6" s="234"/>
      <c r="BT6" s="234"/>
      <c r="BU6" s="234"/>
      <c r="BV6" s="234"/>
      <c r="BW6" s="234"/>
      <c r="BX6" s="234"/>
      <c r="BY6" s="234"/>
      <c r="BZ6" s="234"/>
      <c r="CA6" s="234"/>
      <c r="CB6" s="234"/>
      <c r="CC6" s="235"/>
      <c r="CD6" s="124"/>
      <c r="CE6" s="124"/>
      <c r="CF6" s="124"/>
    </row>
    <row r="7" spans="1:84" s="1" customFormat="1" ht="20.25" customHeight="1" x14ac:dyDescent="0.15">
      <c r="A7" s="294"/>
      <c r="B7" s="286"/>
      <c r="C7" s="287"/>
      <c r="D7" s="287"/>
      <c r="E7" s="287"/>
      <c r="F7" s="287"/>
      <c r="G7" s="287"/>
      <c r="H7" s="287"/>
      <c r="I7" s="287"/>
      <c r="J7" s="287"/>
      <c r="K7" s="288"/>
      <c r="L7" s="289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1"/>
      <c r="AP7" s="111"/>
      <c r="AQ7" s="294"/>
      <c r="AR7" s="286"/>
      <c r="AS7" s="287"/>
      <c r="AT7" s="287"/>
      <c r="AU7" s="287"/>
      <c r="AV7" s="287"/>
      <c r="AW7" s="287"/>
      <c r="AX7" s="287"/>
      <c r="AY7" s="287"/>
      <c r="AZ7" s="287"/>
      <c r="BA7" s="288"/>
      <c r="BB7" s="346">
        <f>L7</f>
        <v>0</v>
      </c>
      <c r="BC7" s="347"/>
      <c r="BD7" s="347"/>
      <c r="BE7" s="347"/>
      <c r="BF7" s="347"/>
      <c r="BG7" s="347"/>
      <c r="BH7" s="347"/>
      <c r="BI7" s="347"/>
      <c r="BJ7" s="347"/>
      <c r="BK7" s="347"/>
      <c r="BL7" s="347"/>
      <c r="BM7" s="347"/>
      <c r="BN7" s="347"/>
      <c r="BO7" s="347"/>
      <c r="BP7" s="347"/>
      <c r="BQ7" s="347"/>
      <c r="BR7" s="347"/>
      <c r="BS7" s="347"/>
      <c r="BT7" s="347"/>
      <c r="BU7" s="347"/>
      <c r="BV7" s="347"/>
      <c r="BW7" s="347"/>
      <c r="BX7" s="347"/>
      <c r="BY7" s="347"/>
      <c r="BZ7" s="347"/>
      <c r="CA7" s="347"/>
      <c r="CB7" s="347"/>
      <c r="CC7" s="348"/>
      <c r="CD7" s="138"/>
      <c r="CE7" s="125"/>
      <c r="CF7" s="125"/>
    </row>
    <row r="8" spans="1:84" s="1" customFormat="1" ht="21" customHeight="1" x14ac:dyDescent="0.15">
      <c r="A8" s="294"/>
      <c r="B8" s="32" t="s">
        <v>6</v>
      </c>
      <c r="C8" s="39"/>
      <c r="D8" s="39"/>
      <c r="E8" s="8"/>
      <c r="F8" s="8"/>
      <c r="G8" s="8"/>
      <c r="H8" s="8"/>
      <c r="I8" s="8"/>
      <c r="J8" s="8"/>
      <c r="K8" s="9"/>
      <c r="L8" s="236" t="s">
        <v>7</v>
      </c>
      <c r="M8" s="237"/>
      <c r="N8" s="237"/>
      <c r="O8" s="237"/>
      <c r="P8" s="237"/>
      <c r="Q8" s="237"/>
      <c r="R8" s="238"/>
      <c r="S8" s="224"/>
      <c r="T8" s="225"/>
      <c r="U8" s="225"/>
      <c r="V8" s="225"/>
      <c r="W8" s="225"/>
      <c r="X8" s="225"/>
      <c r="Y8" s="226"/>
      <c r="Z8" s="236" t="s">
        <v>23</v>
      </c>
      <c r="AA8" s="237"/>
      <c r="AB8" s="237"/>
      <c r="AC8" s="237"/>
      <c r="AD8" s="238"/>
      <c r="AE8" s="309"/>
      <c r="AF8" s="310"/>
      <c r="AG8" s="310"/>
      <c r="AH8" s="310"/>
      <c r="AI8" s="310"/>
      <c r="AJ8" s="310"/>
      <c r="AK8" s="310"/>
      <c r="AL8" s="310"/>
      <c r="AM8" s="311"/>
      <c r="AP8" s="111"/>
      <c r="AQ8" s="294"/>
      <c r="AR8" s="32" t="s">
        <v>6</v>
      </c>
      <c r="AS8" s="39"/>
      <c r="AT8" s="39"/>
      <c r="AU8" s="8"/>
      <c r="AV8" s="8"/>
      <c r="AW8" s="8"/>
      <c r="AX8" s="8"/>
      <c r="AY8" s="8"/>
      <c r="AZ8" s="8"/>
      <c r="BA8" s="9"/>
      <c r="BB8" s="236" t="s">
        <v>7</v>
      </c>
      <c r="BC8" s="237"/>
      <c r="BD8" s="237"/>
      <c r="BE8" s="237"/>
      <c r="BF8" s="237"/>
      <c r="BG8" s="237"/>
      <c r="BH8" s="238"/>
      <c r="BI8" s="349">
        <f>S8</f>
        <v>0</v>
      </c>
      <c r="BJ8" s="350"/>
      <c r="BK8" s="350"/>
      <c r="BL8" s="350"/>
      <c r="BM8" s="350"/>
      <c r="BN8" s="350"/>
      <c r="BO8" s="351"/>
      <c r="BP8" s="236" t="s">
        <v>23</v>
      </c>
      <c r="BQ8" s="237"/>
      <c r="BR8" s="237"/>
      <c r="BS8" s="237"/>
      <c r="BT8" s="238"/>
      <c r="BU8" s="352">
        <f>AE8</f>
        <v>0</v>
      </c>
      <c r="BV8" s="353"/>
      <c r="BW8" s="353"/>
      <c r="BX8" s="353"/>
      <c r="BY8" s="353"/>
      <c r="BZ8" s="353"/>
      <c r="CA8" s="353"/>
      <c r="CB8" s="353"/>
      <c r="CC8" s="354"/>
      <c r="CD8" s="139"/>
      <c r="CE8" s="126"/>
      <c r="CF8" s="126"/>
    </row>
    <row r="9" spans="1:84" s="1" customFormat="1" ht="20.25" customHeight="1" thickBot="1" x14ac:dyDescent="0.2">
      <c r="A9" s="295"/>
      <c r="B9" s="33" t="s">
        <v>20</v>
      </c>
      <c r="C9" s="27"/>
      <c r="D9" s="27"/>
      <c r="E9" s="28"/>
      <c r="F9" s="28"/>
      <c r="G9" s="28"/>
      <c r="H9" s="28"/>
      <c r="I9" s="28"/>
      <c r="J9" s="28"/>
      <c r="K9" s="35"/>
      <c r="L9" s="220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2"/>
      <c r="AP9" s="111"/>
      <c r="AQ9" s="295"/>
      <c r="AR9" s="33" t="s">
        <v>20</v>
      </c>
      <c r="AS9" s="27"/>
      <c r="AT9" s="27"/>
      <c r="AU9" s="28"/>
      <c r="AV9" s="28"/>
      <c r="AW9" s="28"/>
      <c r="AX9" s="28"/>
      <c r="AY9" s="28"/>
      <c r="AZ9" s="28"/>
      <c r="BA9" s="35"/>
      <c r="BB9" s="355">
        <f>L9</f>
        <v>0</v>
      </c>
      <c r="BC9" s="356"/>
      <c r="BD9" s="356"/>
      <c r="BE9" s="356"/>
      <c r="BF9" s="356"/>
      <c r="BG9" s="356"/>
      <c r="BH9" s="356"/>
      <c r="BI9" s="356"/>
      <c r="BJ9" s="356"/>
      <c r="BK9" s="356"/>
      <c r="BL9" s="356"/>
      <c r="BM9" s="356"/>
      <c r="BN9" s="356"/>
      <c r="BO9" s="356"/>
      <c r="BP9" s="356"/>
      <c r="BQ9" s="356"/>
      <c r="BR9" s="356"/>
      <c r="BS9" s="356"/>
      <c r="BT9" s="356"/>
      <c r="BU9" s="356"/>
      <c r="BV9" s="356"/>
      <c r="BW9" s="356"/>
      <c r="BX9" s="356"/>
      <c r="BY9" s="356"/>
      <c r="BZ9" s="356"/>
      <c r="CA9" s="356"/>
      <c r="CB9" s="356"/>
      <c r="CC9" s="357"/>
      <c r="CD9" s="140"/>
      <c r="CE9" s="127"/>
      <c r="CF9" s="127"/>
    </row>
    <row r="10" spans="1:84" s="1" customFormat="1" ht="19.5" customHeight="1" x14ac:dyDescent="0.15">
      <c r="I10" s="18"/>
      <c r="J10" s="2"/>
      <c r="K10" s="6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P10" s="111"/>
    </row>
    <row r="11" spans="1:84" s="1" customFormat="1" ht="20.25" customHeight="1" x14ac:dyDescent="0.15">
      <c r="A11" s="11" t="s">
        <v>36</v>
      </c>
      <c r="F11" s="80"/>
      <c r="I11" s="18"/>
      <c r="J11" s="2"/>
      <c r="K11" s="6"/>
      <c r="L11" s="13"/>
      <c r="M11" s="13"/>
      <c r="N11" s="307" t="s">
        <v>58</v>
      </c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217"/>
      <c r="AD11" s="218"/>
      <c r="AE11" s="218"/>
      <c r="AF11" s="280" t="s">
        <v>8</v>
      </c>
      <c r="AG11" s="281"/>
      <c r="AH11" s="282"/>
      <c r="AI11" s="313">
        <f>ROUNDDOWN(AI18/1000,0)*1000</f>
        <v>0</v>
      </c>
      <c r="AJ11" s="314"/>
      <c r="AK11" s="314"/>
      <c r="AL11" s="281" t="s">
        <v>37</v>
      </c>
      <c r="AM11" s="282"/>
      <c r="AP11" s="111"/>
      <c r="AQ11" s="11" t="s">
        <v>36</v>
      </c>
      <c r="AV11" s="80"/>
      <c r="AY11" s="18"/>
      <c r="AZ11" s="2"/>
      <c r="BA11" s="6"/>
      <c r="BB11" s="13"/>
      <c r="BC11" s="13"/>
      <c r="BD11" s="307" t="s">
        <v>58</v>
      </c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23">
        <f>AC11</f>
        <v>0</v>
      </c>
      <c r="BT11" s="218"/>
      <c r="BU11" s="218"/>
      <c r="BV11" s="280" t="s">
        <v>8</v>
      </c>
      <c r="BW11" s="281"/>
      <c r="BX11" s="282"/>
      <c r="BY11" s="313" t="e">
        <f>ROUNDDOWN(BY18/1000,0)*1000</f>
        <v>#N/A</v>
      </c>
      <c r="BZ11" s="314"/>
      <c r="CA11" s="314"/>
      <c r="CB11" s="281" t="s">
        <v>37</v>
      </c>
      <c r="CC11" s="282"/>
      <c r="CD11" s="53"/>
      <c r="CE11" s="53"/>
      <c r="CF11" s="53"/>
    </row>
    <row r="12" spans="1:84" ht="18" customHeight="1" x14ac:dyDescent="0.15">
      <c r="A12" s="292"/>
      <c r="B12" s="268"/>
      <c r="C12" s="269"/>
      <c r="D12" s="312" t="s">
        <v>109</v>
      </c>
      <c r="E12" s="268"/>
      <c r="F12" s="268"/>
      <c r="G12" s="269"/>
      <c r="H12" s="215" t="s">
        <v>114</v>
      </c>
      <c r="I12" s="216"/>
      <c r="J12" s="216"/>
      <c r="K12" s="215" t="s">
        <v>115</v>
      </c>
      <c r="L12" s="216"/>
      <c r="M12" s="216"/>
      <c r="N12" s="215" t="s">
        <v>116</v>
      </c>
      <c r="O12" s="216"/>
      <c r="P12" s="216"/>
      <c r="Q12" s="215" t="s">
        <v>117</v>
      </c>
      <c r="R12" s="216"/>
      <c r="S12" s="216"/>
      <c r="T12" s="215" t="s">
        <v>118</v>
      </c>
      <c r="U12" s="216"/>
      <c r="V12" s="216"/>
      <c r="W12" s="215" t="s">
        <v>119</v>
      </c>
      <c r="X12" s="216"/>
      <c r="Y12" s="216"/>
      <c r="Z12" s="215" t="s">
        <v>120</v>
      </c>
      <c r="AA12" s="216"/>
      <c r="AB12" s="216"/>
      <c r="AC12" s="215" t="s">
        <v>121</v>
      </c>
      <c r="AD12" s="216"/>
      <c r="AE12" s="216"/>
      <c r="AF12" s="215" t="s">
        <v>122</v>
      </c>
      <c r="AG12" s="216"/>
      <c r="AH12" s="216"/>
      <c r="AI12" s="215" t="s">
        <v>50</v>
      </c>
      <c r="AJ12" s="216"/>
      <c r="AK12" s="216"/>
      <c r="AL12" s="216"/>
      <c r="AM12" s="216"/>
      <c r="AQ12" s="292"/>
      <c r="AR12" s="268"/>
      <c r="AS12" s="269"/>
      <c r="AT12" s="312" t="s">
        <v>109</v>
      </c>
      <c r="AU12" s="268"/>
      <c r="AV12" s="268"/>
      <c r="AW12" s="269"/>
      <c r="AX12" s="215" t="s">
        <v>114</v>
      </c>
      <c r="AY12" s="216"/>
      <c r="AZ12" s="216"/>
      <c r="BA12" s="215" t="s">
        <v>115</v>
      </c>
      <c r="BB12" s="216"/>
      <c r="BC12" s="216"/>
      <c r="BD12" s="215" t="s">
        <v>116</v>
      </c>
      <c r="BE12" s="216"/>
      <c r="BF12" s="216"/>
      <c r="BG12" s="215" t="s">
        <v>117</v>
      </c>
      <c r="BH12" s="216"/>
      <c r="BI12" s="216"/>
      <c r="BJ12" s="215" t="s">
        <v>118</v>
      </c>
      <c r="BK12" s="216"/>
      <c r="BL12" s="216"/>
      <c r="BM12" s="215" t="s">
        <v>119</v>
      </c>
      <c r="BN12" s="216"/>
      <c r="BO12" s="216"/>
      <c r="BP12" s="215" t="s">
        <v>120</v>
      </c>
      <c r="BQ12" s="216"/>
      <c r="BR12" s="216"/>
      <c r="BS12" s="215" t="s">
        <v>121</v>
      </c>
      <c r="BT12" s="216"/>
      <c r="BU12" s="216"/>
      <c r="BV12" s="215" t="s">
        <v>122</v>
      </c>
      <c r="BW12" s="216"/>
      <c r="BX12" s="216"/>
      <c r="BY12" s="215" t="s">
        <v>50</v>
      </c>
      <c r="BZ12" s="216"/>
      <c r="CA12" s="216"/>
      <c r="CB12" s="216"/>
      <c r="CC12" s="216"/>
      <c r="CD12" s="118"/>
      <c r="CE12" s="118"/>
      <c r="CF12" s="118"/>
    </row>
    <row r="13" spans="1:84" ht="24" customHeight="1" x14ac:dyDescent="0.15">
      <c r="A13" s="262" t="s">
        <v>51</v>
      </c>
      <c r="B13" s="263"/>
      <c r="C13" s="264"/>
      <c r="D13" s="265"/>
      <c r="E13" s="266"/>
      <c r="F13" s="266"/>
      <c r="G13" s="267"/>
      <c r="H13" s="217"/>
      <c r="I13" s="218"/>
      <c r="J13" s="218"/>
      <c r="K13" s="217"/>
      <c r="L13" s="218"/>
      <c r="M13" s="218"/>
      <c r="N13" s="217"/>
      <c r="O13" s="218"/>
      <c r="P13" s="218"/>
      <c r="Q13" s="217"/>
      <c r="R13" s="218"/>
      <c r="S13" s="218"/>
      <c r="T13" s="217"/>
      <c r="U13" s="218"/>
      <c r="V13" s="218"/>
      <c r="W13" s="217"/>
      <c r="X13" s="218"/>
      <c r="Y13" s="218"/>
      <c r="Z13" s="217"/>
      <c r="AA13" s="218"/>
      <c r="AB13" s="218"/>
      <c r="AC13" s="217"/>
      <c r="AD13" s="218"/>
      <c r="AE13" s="218"/>
      <c r="AF13" s="217"/>
      <c r="AG13" s="218"/>
      <c r="AH13" s="218"/>
      <c r="AI13" s="230"/>
      <c r="AJ13" s="231"/>
      <c r="AK13" s="231"/>
      <c r="AL13" s="231"/>
      <c r="AM13" s="231"/>
      <c r="AQ13" s="262" t="s">
        <v>51</v>
      </c>
      <c r="AR13" s="263"/>
      <c r="AS13" s="264"/>
      <c r="AT13" s="265"/>
      <c r="AU13" s="266"/>
      <c r="AV13" s="266"/>
      <c r="AW13" s="267"/>
      <c r="AX13" s="323">
        <f>H13</f>
        <v>0</v>
      </c>
      <c r="AY13" s="218"/>
      <c r="AZ13" s="218"/>
      <c r="BA13" s="323">
        <f t="shared" ref="BA13" si="0">K13</f>
        <v>0</v>
      </c>
      <c r="BB13" s="218"/>
      <c r="BC13" s="218"/>
      <c r="BD13" s="323">
        <f t="shared" ref="BD13" si="1">N13</f>
        <v>0</v>
      </c>
      <c r="BE13" s="218"/>
      <c r="BF13" s="218"/>
      <c r="BG13" s="323">
        <f t="shared" ref="BG13" si="2">Q13</f>
        <v>0</v>
      </c>
      <c r="BH13" s="218"/>
      <c r="BI13" s="218"/>
      <c r="BJ13" s="323">
        <f t="shared" ref="BJ13" si="3">T13</f>
        <v>0</v>
      </c>
      <c r="BK13" s="218"/>
      <c r="BL13" s="218"/>
      <c r="BM13" s="323">
        <f t="shared" ref="BM13" si="4">W13</f>
        <v>0</v>
      </c>
      <c r="BN13" s="218"/>
      <c r="BO13" s="218"/>
      <c r="BP13" s="323">
        <f t="shared" ref="BP13" si="5">Z13</f>
        <v>0</v>
      </c>
      <c r="BQ13" s="218"/>
      <c r="BR13" s="218"/>
      <c r="BS13" s="323">
        <f t="shared" ref="BS13" si="6">AC13</f>
        <v>0</v>
      </c>
      <c r="BT13" s="218"/>
      <c r="BU13" s="218"/>
      <c r="BV13" s="323">
        <f t="shared" ref="BV13" si="7">AF13</f>
        <v>0</v>
      </c>
      <c r="BW13" s="218"/>
      <c r="BX13" s="218"/>
      <c r="BY13" s="230"/>
      <c r="BZ13" s="231"/>
      <c r="CA13" s="231"/>
      <c r="CB13" s="231"/>
      <c r="CC13" s="231"/>
      <c r="CD13" s="128"/>
      <c r="CE13" s="128"/>
      <c r="CF13" s="128"/>
    </row>
    <row r="14" spans="1:84" ht="24" customHeight="1" x14ac:dyDescent="0.15">
      <c r="A14" s="262" t="s">
        <v>52</v>
      </c>
      <c r="B14" s="263"/>
      <c r="C14" s="264"/>
      <c r="D14" s="272" t="str">
        <f>IF(L5="","",VLOOKUP(L5,$B$47:$C$74,2,0))</f>
        <v/>
      </c>
      <c r="E14" s="273"/>
      <c r="F14" s="249" t="str">
        <f>IF(L5="","",VLOOKUP(L5,$B$47:$F$74,5,0))</f>
        <v/>
      </c>
      <c r="G14" s="250"/>
      <c r="H14" s="187">
        <f>IF($D$14=1625,IF(H13="○",1625,0),IF(H13="○",$D$14*$AE$5,0))</f>
        <v>0</v>
      </c>
      <c r="I14" s="190"/>
      <c r="J14" s="191"/>
      <c r="K14" s="187">
        <f>IF($D$14=1625,IF(K13="○",1625,0),IF(K13="○",$D$14*$AE$5,0))</f>
        <v>0</v>
      </c>
      <c r="L14" s="190"/>
      <c r="M14" s="191"/>
      <c r="N14" s="187">
        <f>IF($D$14=1625,IF(N13="○",1625,0),IF(N13="○",$D$14*$AE$5,0))</f>
        <v>0</v>
      </c>
      <c r="O14" s="190"/>
      <c r="P14" s="191"/>
      <c r="Q14" s="187">
        <f>IF($D$14=1625,IF(Q13="○",1625,0),IF(Q13="○",$D$14*$AE$5,0))</f>
        <v>0</v>
      </c>
      <c r="R14" s="190"/>
      <c r="S14" s="191"/>
      <c r="T14" s="187">
        <f>IF($D$14=1625,IF(T13="○",1625,0),IF(T13="○",$D$14*$AE$5,0))</f>
        <v>0</v>
      </c>
      <c r="U14" s="190"/>
      <c r="V14" s="191"/>
      <c r="W14" s="187">
        <f>IF($D$14=1625,IF(W13="○",1625,0),IF(W13="○",$D$14*$AE$5,0))</f>
        <v>0</v>
      </c>
      <c r="X14" s="190"/>
      <c r="Y14" s="191"/>
      <c r="Z14" s="187">
        <f>IF($D$14=1625,IF(Z13="○",1625,0),IF(Z13="○",$D$14*$AE$5,0))</f>
        <v>0</v>
      </c>
      <c r="AA14" s="190"/>
      <c r="AB14" s="191"/>
      <c r="AC14" s="187">
        <f>IF($D$14=1625,IF(AC13="○",1625,0),IF(AC13="○",$D$14*$AE$5,0))</f>
        <v>0</v>
      </c>
      <c r="AD14" s="190"/>
      <c r="AE14" s="191"/>
      <c r="AF14" s="187">
        <f>IF($D$14=1625,IF(AF13="○",1625,0),IF(AF13="○",$D$14*$AE$5,0))</f>
        <v>0</v>
      </c>
      <c r="AG14" s="190"/>
      <c r="AH14" s="191"/>
      <c r="AI14" s="203">
        <f>SUM(H14:AH14)</f>
        <v>0</v>
      </c>
      <c r="AJ14" s="204"/>
      <c r="AK14" s="204"/>
      <c r="AL14" s="204"/>
      <c r="AM14" s="205"/>
      <c r="AQ14" s="262" t="s">
        <v>52</v>
      </c>
      <c r="AR14" s="263"/>
      <c r="AS14" s="264"/>
      <c r="AT14" s="272" t="e">
        <f>IF(BB5="","",VLOOKUP(BB5,$AR$47:$AS$74,2,0))</f>
        <v>#N/A</v>
      </c>
      <c r="AU14" s="273"/>
      <c r="AV14" s="249" t="e">
        <f>IF(BB5="","",VLOOKUP(BB5,$B$47:$F$74,5,0))</f>
        <v>#N/A</v>
      </c>
      <c r="AW14" s="250"/>
      <c r="AX14" s="187" t="e">
        <f>IF($AT$14=6386,IF(AX13="○",6386,0),IF(AX13="○",$AT$14*$BU$5,0))</f>
        <v>#N/A</v>
      </c>
      <c r="AY14" s="190"/>
      <c r="AZ14" s="191"/>
      <c r="BA14" s="187" t="e">
        <f>IF($AT$14=6386,IF(BA13="○",6386,0),IF(BA13="○",$AT$14*$BU$5,0))</f>
        <v>#N/A</v>
      </c>
      <c r="BB14" s="190"/>
      <c r="BC14" s="191"/>
      <c r="BD14" s="187" t="e">
        <f>IF($AT$14=6386,IF(BD13="○",6386,0),IF(BD13="○",$AT$14*$BU$5,0))</f>
        <v>#N/A</v>
      </c>
      <c r="BE14" s="190"/>
      <c r="BF14" s="191"/>
      <c r="BG14" s="187" t="e">
        <f>IF($AT$14=6386,IF(BG13="○",6386,0),IF(BG13="○",$AT$14*$BU$5,0))</f>
        <v>#N/A</v>
      </c>
      <c r="BH14" s="190"/>
      <c r="BI14" s="191"/>
      <c r="BJ14" s="187" t="e">
        <f>IF($AT$14=6386,IF(BJ13="○",6386,0),IF(BJ13="○",$AT$14*$BU$5,0))</f>
        <v>#N/A</v>
      </c>
      <c r="BK14" s="190"/>
      <c r="BL14" s="191"/>
      <c r="BM14" s="187" t="e">
        <f>IF($AT$14=6386,IF(BM13="○",6386,0),IF(BM13="○",$AT$14*$BU$5,0))</f>
        <v>#N/A</v>
      </c>
      <c r="BN14" s="190"/>
      <c r="BO14" s="191"/>
      <c r="BP14" s="187" t="e">
        <f>IF($AT$14=6386,IF(BP13="○",6386,0),IF(BP13="○",$AT$14*$BU$5,0))</f>
        <v>#N/A</v>
      </c>
      <c r="BQ14" s="190"/>
      <c r="BR14" s="191"/>
      <c r="BS14" s="187" t="e">
        <f>IF($AT$14=6386,IF(BS13="○",6386,0),IF(BS13="○",$AT$14*$BU$5,0))</f>
        <v>#N/A</v>
      </c>
      <c r="BT14" s="190"/>
      <c r="BU14" s="191"/>
      <c r="BV14" s="187" t="e">
        <f>IF($AT$14=6386,IF(BV13="○",6386,0),IF(BV13="○",$AT$14*$BU$5,0))</f>
        <v>#N/A</v>
      </c>
      <c r="BW14" s="190"/>
      <c r="BX14" s="191"/>
      <c r="BY14" s="203" t="e">
        <f>SUM(AX14:BX14)</f>
        <v>#N/A</v>
      </c>
      <c r="BZ14" s="204"/>
      <c r="CA14" s="204"/>
      <c r="CB14" s="204"/>
      <c r="CC14" s="205"/>
      <c r="CD14" s="129"/>
      <c r="CE14" s="129"/>
      <c r="CF14" s="129"/>
    </row>
    <row r="15" spans="1:84" ht="24" customHeight="1" x14ac:dyDescent="0.15">
      <c r="A15" s="262" t="s">
        <v>53</v>
      </c>
      <c r="B15" s="263"/>
      <c r="C15" s="264"/>
      <c r="D15" s="251" t="str">
        <f>IF(L5="","",VLOOKUP(L5,$B$47:$D$74,3,0))</f>
        <v/>
      </c>
      <c r="E15" s="252"/>
      <c r="F15" s="249" t="str">
        <f>IF(L5="","",VLOOKUP(L5,$B$47:$F$74,5,0))</f>
        <v/>
      </c>
      <c r="G15" s="250"/>
      <c r="H15" s="187">
        <f>IF($AC$11="○",1,0)*IF($D$15=300,IF(H13="○",300,0),IF(H13="○",$D$15*$AE$5,0))</f>
        <v>0</v>
      </c>
      <c r="I15" s="190"/>
      <c r="J15" s="191"/>
      <c r="K15" s="187">
        <f>IF($AC$11="○",1,0)*IF($D$15=300,IF(K13="○",300,0),IF(K13="○",$D$15*$AE$5,0))</f>
        <v>0</v>
      </c>
      <c r="L15" s="190"/>
      <c r="M15" s="191"/>
      <c r="N15" s="187">
        <f>IF($AC$11="○",1,0)*IF($D$15=300,IF(N13="○",300,0),IF(N13="○",$D$15*$AE$5,0))</f>
        <v>0</v>
      </c>
      <c r="O15" s="190"/>
      <c r="P15" s="191"/>
      <c r="Q15" s="187">
        <f>IF($AC$11="○",1,0)*IF($D$15=300,IF(Q13="○",300,0),IF(Q13="○",$D$15*$AE$5,0))</f>
        <v>0</v>
      </c>
      <c r="R15" s="190"/>
      <c r="S15" s="191"/>
      <c r="T15" s="187">
        <f>IF($AC$11="○",1,0)*IF($D$15=300,IF(T13="○",300,0),IF(T13="○",$D$15*$AE$5,0))</f>
        <v>0</v>
      </c>
      <c r="U15" s="190"/>
      <c r="V15" s="191"/>
      <c r="W15" s="187">
        <f>IF($AC$11="○",1,0)*IF($D$15=300,IF(W13="○",300,0),IF(W13="○",$D$15*$AE$5,0))</f>
        <v>0</v>
      </c>
      <c r="X15" s="190"/>
      <c r="Y15" s="191"/>
      <c r="Z15" s="187">
        <f>IF($AC$11="○",1,0)*IF($D$15=300,IF(Z13="○",300,0),IF(Z13="○",$D$15*$AE$5,0))</f>
        <v>0</v>
      </c>
      <c r="AA15" s="190"/>
      <c r="AB15" s="191"/>
      <c r="AC15" s="187">
        <f>IF($AC$11="○",1,0)*IF($D$15=300,IF(AC13="○",300,0),IF(AC13="○",$D$15*$AE$5,0))</f>
        <v>0</v>
      </c>
      <c r="AD15" s="190"/>
      <c r="AE15" s="191"/>
      <c r="AF15" s="187">
        <f>IF($AC$11="○",1,0)*IF($D$15=300,IF(AF13="○",300,0),IF(AF13="○",$D$15*$AE$5,0))</f>
        <v>0</v>
      </c>
      <c r="AG15" s="190"/>
      <c r="AH15" s="191"/>
      <c r="AI15" s="203">
        <f t="shared" ref="AI15:AI18" si="8">SUM(H15:AH15)</f>
        <v>0</v>
      </c>
      <c r="AJ15" s="204"/>
      <c r="AK15" s="204"/>
      <c r="AL15" s="204"/>
      <c r="AM15" s="205"/>
      <c r="AQ15" s="262" t="s">
        <v>53</v>
      </c>
      <c r="AR15" s="263"/>
      <c r="AS15" s="264"/>
      <c r="AT15" s="251" t="e">
        <f>IF(BB5="","",VLOOKUP(BB5,$AR$47:$AT$74,3,0))</f>
        <v>#N/A</v>
      </c>
      <c r="AU15" s="252"/>
      <c r="AV15" s="249" t="e">
        <f>IF(BB5="","",VLOOKUP(BB5,$B$47:$F$74,5,0))</f>
        <v>#N/A</v>
      </c>
      <c r="AW15" s="250"/>
      <c r="AX15" s="187" t="e">
        <f>IF($BS$11="○",1,0)*IF($AT$15=1357,IF(AX13="○",1357,0),IF(AX13="○",$AT$15*$AE$5,0))</f>
        <v>#N/A</v>
      </c>
      <c r="AY15" s="190"/>
      <c r="AZ15" s="191"/>
      <c r="BA15" s="187" t="e">
        <f>IF($BS$11="○",1,0)*IF($AT$15=1357,IF(BA13="○",1357,0),IF(BA13="○",$AT$15*$AE$5,0))</f>
        <v>#N/A</v>
      </c>
      <c r="BB15" s="190"/>
      <c r="BC15" s="191"/>
      <c r="BD15" s="187" t="e">
        <f>IF($BS$11="○",1,0)*IF($AT$15=1357,IF(BD13="○",1357,0),IF(BD13="○",$AT$15*$AE$5,0))</f>
        <v>#N/A</v>
      </c>
      <c r="BE15" s="190"/>
      <c r="BF15" s="191"/>
      <c r="BG15" s="187" t="e">
        <f>IF($BS$11="○",1,0)*IF($AT$15=1357,IF(BG13="○",1357,0),IF(BG13="○",$AT$15*$AE$5,0))</f>
        <v>#N/A</v>
      </c>
      <c r="BH15" s="190"/>
      <c r="BI15" s="191"/>
      <c r="BJ15" s="187" t="e">
        <f>IF($BS$11="○",1,0)*IF($AT$15=1357,IF(BJ13="○",1357,0),IF(BJ13="○",$AT$15*$AE$5,0))</f>
        <v>#N/A</v>
      </c>
      <c r="BK15" s="190"/>
      <c r="BL15" s="191"/>
      <c r="BM15" s="187" t="e">
        <f>IF($BS$11="○",1,0)*IF($AT$15=1357,IF(BM13="○",1357,0),IF(BM13="○",$AT$15*$AE$5,0))</f>
        <v>#N/A</v>
      </c>
      <c r="BN15" s="190"/>
      <c r="BO15" s="191"/>
      <c r="BP15" s="187" t="e">
        <f>IF($BS$11="○",1,0)*IF($AT$15=1357,IF(BP13="○",1357,0),IF(BP13="○",$AT$15*$AE$5,0))</f>
        <v>#N/A</v>
      </c>
      <c r="BQ15" s="190"/>
      <c r="BR15" s="191"/>
      <c r="BS15" s="187" t="e">
        <f>IF($BS$11="○",1,0)*IF($AT$15=1357,IF(BS13="○",1357,0),IF(BS13="○",$AT$15*$AE$5,0))</f>
        <v>#N/A</v>
      </c>
      <c r="BT15" s="190"/>
      <c r="BU15" s="191"/>
      <c r="BV15" s="187" t="e">
        <f>IF($BS$11="○",1,0)*IF($AT$15=1357,IF(BV13="○",1357,0),IF(BV13="○",$AT$15*$AE$5,0))</f>
        <v>#N/A</v>
      </c>
      <c r="BW15" s="190"/>
      <c r="BX15" s="191"/>
      <c r="BY15" s="203" t="e">
        <f>SUM(AX15:BX15)</f>
        <v>#N/A</v>
      </c>
      <c r="BZ15" s="204"/>
      <c r="CA15" s="204"/>
      <c r="CB15" s="204"/>
      <c r="CC15" s="205"/>
      <c r="CD15" s="129"/>
      <c r="CE15" s="129"/>
      <c r="CF15" s="129"/>
    </row>
    <row r="16" spans="1:84" ht="24" customHeight="1" x14ac:dyDescent="0.15">
      <c r="A16" s="262" t="s">
        <v>54</v>
      </c>
      <c r="B16" s="263"/>
      <c r="C16" s="264"/>
      <c r="D16" s="272" t="str">
        <f>IF(L5="","",VLOOKUP(L5,$B$47:$E$74,4,0))</f>
        <v/>
      </c>
      <c r="E16" s="273"/>
      <c r="F16" s="249" t="str">
        <f>IF(L5="","",VLOOKUP(L5,$B$47:$F$74,5,0))</f>
        <v/>
      </c>
      <c r="G16" s="250"/>
      <c r="H16" s="187">
        <f>IF(H13="○",$D$16*$AE$5,0)</f>
        <v>0</v>
      </c>
      <c r="I16" s="190"/>
      <c r="J16" s="191"/>
      <c r="K16" s="187">
        <f t="shared" ref="K16" si="9">IF(K13="○",$D$16*$AE$5,0)</f>
        <v>0</v>
      </c>
      <c r="L16" s="190"/>
      <c r="M16" s="191"/>
      <c r="N16" s="187">
        <f t="shared" ref="N16" si="10">IF(N13="○",$D$16*$AE$5,0)</f>
        <v>0</v>
      </c>
      <c r="O16" s="190"/>
      <c r="P16" s="191"/>
      <c r="Q16" s="187">
        <f t="shared" ref="Q16" si="11">IF(Q13="○",$D$16*$AE$5,0)</f>
        <v>0</v>
      </c>
      <c r="R16" s="190"/>
      <c r="S16" s="191"/>
      <c r="T16" s="187">
        <f t="shared" ref="T16" si="12">IF(T13="○",$D$16*$AE$5,0)</f>
        <v>0</v>
      </c>
      <c r="U16" s="190"/>
      <c r="V16" s="191"/>
      <c r="W16" s="187">
        <f t="shared" ref="W16" si="13">IF(W13="○",$D$16*$AE$5,0)</f>
        <v>0</v>
      </c>
      <c r="X16" s="190"/>
      <c r="Y16" s="191"/>
      <c r="Z16" s="187">
        <f t="shared" ref="Z16" si="14">IF(Z13="○",$D$16*$AE$5,0)</f>
        <v>0</v>
      </c>
      <c r="AA16" s="190"/>
      <c r="AB16" s="191"/>
      <c r="AC16" s="187">
        <f t="shared" ref="AC16" si="15">IF(AC13="○",$D$16*$AE$5,0)</f>
        <v>0</v>
      </c>
      <c r="AD16" s="190"/>
      <c r="AE16" s="191"/>
      <c r="AF16" s="187">
        <f t="shared" ref="AF16" si="16">IF(AF13="○",$D$16*$AE$5,0)</f>
        <v>0</v>
      </c>
      <c r="AG16" s="190"/>
      <c r="AH16" s="191"/>
      <c r="AI16" s="203">
        <f t="shared" si="8"/>
        <v>0</v>
      </c>
      <c r="AJ16" s="204"/>
      <c r="AK16" s="204"/>
      <c r="AL16" s="204"/>
      <c r="AM16" s="205"/>
      <c r="AQ16" s="262" t="s">
        <v>54</v>
      </c>
      <c r="AR16" s="263"/>
      <c r="AS16" s="264"/>
      <c r="AT16" s="272" t="e">
        <f>IF(BB5="","",VLOOKUP(BB5,$AR$47:$AU$74,4,0))</f>
        <v>#N/A</v>
      </c>
      <c r="AU16" s="273"/>
      <c r="AV16" s="249" t="e">
        <f>IF(BB5="","",VLOOKUP(BB5,$B$47:$F$74,5,0))</f>
        <v>#N/A</v>
      </c>
      <c r="AW16" s="250"/>
      <c r="AX16" s="187">
        <f>IF(AX13="○",$AT$16*$BU$5,0)</f>
        <v>0</v>
      </c>
      <c r="AY16" s="190"/>
      <c r="AZ16" s="191"/>
      <c r="BA16" s="187">
        <f>IF(BA13="○",$AT$16*$BU$5,0)</f>
        <v>0</v>
      </c>
      <c r="BB16" s="190"/>
      <c r="BC16" s="191"/>
      <c r="BD16" s="187">
        <f t="shared" ref="BD16" si="17">IF(BD13="○",$AT$16*$BU$5,0)</f>
        <v>0</v>
      </c>
      <c r="BE16" s="190"/>
      <c r="BF16" s="191"/>
      <c r="BG16" s="187">
        <f t="shared" ref="BG16" si="18">IF(BG13="○",$AT$16*$BU$5,0)</f>
        <v>0</v>
      </c>
      <c r="BH16" s="190"/>
      <c r="BI16" s="191"/>
      <c r="BJ16" s="187">
        <f t="shared" ref="BJ16" si="19">IF(BJ13="○",$AT$16*$BU$5,0)</f>
        <v>0</v>
      </c>
      <c r="BK16" s="190"/>
      <c r="BL16" s="191"/>
      <c r="BM16" s="187">
        <f t="shared" ref="BM16" si="20">IF(BM13="○",$AT$16*$BU$5,0)</f>
        <v>0</v>
      </c>
      <c r="BN16" s="190"/>
      <c r="BO16" s="191"/>
      <c r="BP16" s="187">
        <f t="shared" ref="BP16" si="21">IF(BP13="○",$AT$16*$BU$5,0)</f>
        <v>0</v>
      </c>
      <c r="BQ16" s="190"/>
      <c r="BR16" s="191"/>
      <c r="BS16" s="187">
        <f t="shared" ref="BS16" si="22">IF(BS13="○",$AT$16*$BU$5,0)</f>
        <v>0</v>
      </c>
      <c r="BT16" s="190"/>
      <c r="BU16" s="191"/>
      <c r="BV16" s="187">
        <f t="shared" ref="BV16" si="23">IF(BV13="○",$AT$16*$BU$5,0)</f>
        <v>0</v>
      </c>
      <c r="BW16" s="190"/>
      <c r="BX16" s="191"/>
      <c r="BY16" s="203">
        <f t="shared" ref="BY16:BY18" si="24">SUM(AX16:BX16)</f>
        <v>0</v>
      </c>
      <c r="BZ16" s="204"/>
      <c r="CA16" s="204"/>
      <c r="CB16" s="204"/>
      <c r="CC16" s="205"/>
      <c r="CD16" s="129"/>
      <c r="CE16" s="129"/>
      <c r="CF16" s="129"/>
    </row>
    <row r="17" spans="1:84" ht="24" customHeight="1" x14ac:dyDescent="0.15">
      <c r="A17" s="262" t="s">
        <v>78</v>
      </c>
      <c r="B17" s="263"/>
      <c r="C17" s="264"/>
      <c r="D17" s="272" t="str">
        <f>IF(L5="","",VLOOKUP(L5,$B$47:$I$74,8,0))</f>
        <v/>
      </c>
      <c r="E17" s="273"/>
      <c r="F17" s="249" t="s">
        <v>79</v>
      </c>
      <c r="G17" s="317"/>
      <c r="H17" s="187">
        <f t="shared" ref="H17" si="25">IF(H13="○",$D$17*$AJ$5,0)</f>
        <v>0</v>
      </c>
      <c r="I17" s="190"/>
      <c r="J17" s="191"/>
      <c r="K17" s="187">
        <f t="shared" ref="K17:AC17" si="26">IF(K13="○",$D$17*$AJ$5,0)</f>
        <v>0</v>
      </c>
      <c r="L17" s="190"/>
      <c r="M17" s="191"/>
      <c r="N17" s="187">
        <f t="shared" si="26"/>
        <v>0</v>
      </c>
      <c r="O17" s="190"/>
      <c r="P17" s="191"/>
      <c r="Q17" s="187">
        <f t="shared" si="26"/>
        <v>0</v>
      </c>
      <c r="R17" s="190"/>
      <c r="S17" s="191"/>
      <c r="T17" s="187">
        <f t="shared" si="26"/>
        <v>0</v>
      </c>
      <c r="U17" s="190"/>
      <c r="V17" s="191"/>
      <c r="W17" s="187">
        <f t="shared" si="26"/>
        <v>0</v>
      </c>
      <c r="X17" s="190"/>
      <c r="Y17" s="191"/>
      <c r="Z17" s="187">
        <f t="shared" si="26"/>
        <v>0</v>
      </c>
      <c r="AA17" s="190"/>
      <c r="AB17" s="191"/>
      <c r="AC17" s="187">
        <f t="shared" si="26"/>
        <v>0</v>
      </c>
      <c r="AD17" s="190"/>
      <c r="AE17" s="191"/>
      <c r="AF17" s="187">
        <f t="shared" ref="AF17" si="27">IF(AF13="○",$D$17*$AJ$5,0)</f>
        <v>0</v>
      </c>
      <c r="AG17" s="190"/>
      <c r="AH17" s="191"/>
      <c r="AI17" s="203">
        <f t="shared" si="8"/>
        <v>0</v>
      </c>
      <c r="AJ17" s="204"/>
      <c r="AK17" s="204"/>
      <c r="AL17" s="204"/>
      <c r="AM17" s="205"/>
      <c r="AQ17" s="262" t="s">
        <v>78</v>
      </c>
      <c r="AR17" s="263"/>
      <c r="AS17" s="264"/>
      <c r="AT17" s="272" t="e">
        <f>IF(BB5="","",VLOOKUP(BB5,$AR$47:$AY$74,8,0))</f>
        <v>#N/A</v>
      </c>
      <c r="AU17" s="273"/>
      <c r="AV17" s="249" t="s">
        <v>79</v>
      </c>
      <c r="AW17" s="317"/>
      <c r="AX17" s="187">
        <f>IF(AX13="○",$AT$17*$BZ$5,0)</f>
        <v>0</v>
      </c>
      <c r="AY17" s="190"/>
      <c r="AZ17" s="191"/>
      <c r="BA17" s="187">
        <f>IF(BA13="○",$AT$17*$BZ$5,0)</f>
        <v>0</v>
      </c>
      <c r="BB17" s="190"/>
      <c r="BC17" s="191"/>
      <c r="BD17" s="187">
        <f>IF(BD13="○",$AT$17*$BZ$5,0)</f>
        <v>0</v>
      </c>
      <c r="BE17" s="190"/>
      <c r="BF17" s="191"/>
      <c r="BG17" s="187">
        <f>IF(BG13="○",$AT$17*$BZ$5,0)</f>
        <v>0</v>
      </c>
      <c r="BH17" s="190"/>
      <c r="BI17" s="191"/>
      <c r="BJ17" s="187">
        <f>IF(BJ13="○",$AT$17*$BZ$5,0)</f>
        <v>0</v>
      </c>
      <c r="BK17" s="190"/>
      <c r="BL17" s="191"/>
      <c r="BM17" s="187">
        <f>IF(BM13="○",$AT$17*$BZ$5,0)</f>
        <v>0</v>
      </c>
      <c r="BN17" s="190"/>
      <c r="BO17" s="191"/>
      <c r="BP17" s="187">
        <f>IF(BP13="○",$AT$17*$BZ$5,0)</f>
        <v>0</v>
      </c>
      <c r="BQ17" s="190"/>
      <c r="BR17" s="191"/>
      <c r="BS17" s="187">
        <f>IF(BS13="○",$AT$17*$BZ$5,0)</f>
        <v>0</v>
      </c>
      <c r="BT17" s="190"/>
      <c r="BU17" s="191"/>
      <c r="BV17" s="187">
        <f>IF(BV13="○",$AT$17*$BZ$5,0)</f>
        <v>0</v>
      </c>
      <c r="BW17" s="190"/>
      <c r="BX17" s="191"/>
      <c r="BY17" s="203">
        <f t="shared" si="24"/>
        <v>0</v>
      </c>
      <c r="BZ17" s="204"/>
      <c r="CA17" s="204"/>
      <c r="CB17" s="204"/>
      <c r="CC17" s="205"/>
      <c r="CD17" s="129"/>
      <c r="CE17" s="129"/>
      <c r="CF17" s="129"/>
    </row>
    <row r="18" spans="1:84" ht="24" customHeight="1" x14ac:dyDescent="0.15">
      <c r="A18" s="262" t="s">
        <v>55</v>
      </c>
      <c r="B18" s="263"/>
      <c r="C18" s="264"/>
      <c r="D18" s="265"/>
      <c r="E18" s="266"/>
      <c r="F18" s="266"/>
      <c r="G18" s="267"/>
      <c r="H18" s="187">
        <f>SUM(H14:J17)</f>
        <v>0</v>
      </c>
      <c r="I18" s="188"/>
      <c r="J18" s="189"/>
      <c r="K18" s="187">
        <f>SUM(K14:M17)</f>
        <v>0</v>
      </c>
      <c r="L18" s="188"/>
      <c r="M18" s="189"/>
      <c r="N18" s="187">
        <f>SUM(N14:P17)</f>
        <v>0</v>
      </c>
      <c r="O18" s="188"/>
      <c r="P18" s="189"/>
      <c r="Q18" s="187">
        <f>SUM(Q14:S17)</f>
        <v>0</v>
      </c>
      <c r="R18" s="188"/>
      <c r="S18" s="189"/>
      <c r="T18" s="187">
        <f>SUM(T14:V17)</f>
        <v>0</v>
      </c>
      <c r="U18" s="188"/>
      <c r="V18" s="189"/>
      <c r="W18" s="187">
        <f>SUM(W14:Y17)</f>
        <v>0</v>
      </c>
      <c r="X18" s="188"/>
      <c r="Y18" s="189"/>
      <c r="Z18" s="187">
        <f>SUM(Z14:AB17)</f>
        <v>0</v>
      </c>
      <c r="AA18" s="188"/>
      <c r="AB18" s="189"/>
      <c r="AC18" s="187">
        <f>SUM(AC14:AE17)</f>
        <v>0</v>
      </c>
      <c r="AD18" s="188"/>
      <c r="AE18" s="189"/>
      <c r="AF18" s="187">
        <f>SUM(AF14:AH17)</f>
        <v>0</v>
      </c>
      <c r="AG18" s="188"/>
      <c r="AH18" s="189"/>
      <c r="AI18" s="203">
        <f t="shared" si="8"/>
        <v>0</v>
      </c>
      <c r="AJ18" s="204"/>
      <c r="AK18" s="204"/>
      <c r="AL18" s="204"/>
      <c r="AM18" s="205"/>
      <c r="AQ18" s="262" t="s">
        <v>55</v>
      </c>
      <c r="AR18" s="263"/>
      <c r="AS18" s="264"/>
      <c r="AT18" s="265"/>
      <c r="AU18" s="266"/>
      <c r="AV18" s="266"/>
      <c r="AW18" s="267"/>
      <c r="AX18" s="187" t="e">
        <f>SUM(AX14:AZ17)</f>
        <v>#N/A</v>
      </c>
      <c r="AY18" s="188"/>
      <c r="AZ18" s="189"/>
      <c r="BA18" s="187" t="e">
        <f>SUM(BA14:BC17)</f>
        <v>#N/A</v>
      </c>
      <c r="BB18" s="188"/>
      <c r="BC18" s="189"/>
      <c r="BD18" s="187" t="e">
        <f>SUM(BD14:BF17)</f>
        <v>#N/A</v>
      </c>
      <c r="BE18" s="188"/>
      <c r="BF18" s="189"/>
      <c r="BG18" s="187" t="e">
        <f>SUM(BG14:BI17)</f>
        <v>#N/A</v>
      </c>
      <c r="BH18" s="188"/>
      <c r="BI18" s="189"/>
      <c r="BJ18" s="187" t="e">
        <f>SUM(BJ14:BL17)</f>
        <v>#N/A</v>
      </c>
      <c r="BK18" s="188"/>
      <c r="BL18" s="189"/>
      <c r="BM18" s="187" t="e">
        <f>SUM(BM14:BO17)</f>
        <v>#N/A</v>
      </c>
      <c r="BN18" s="188"/>
      <c r="BO18" s="189"/>
      <c r="BP18" s="187" t="e">
        <f>SUM(BP14:BR17)</f>
        <v>#N/A</v>
      </c>
      <c r="BQ18" s="188"/>
      <c r="BR18" s="189"/>
      <c r="BS18" s="187" t="e">
        <f>SUM(BS14:BU17)</f>
        <v>#N/A</v>
      </c>
      <c r="BT18" s="188"/>
      <c r="BU18" s="189"/>
      <c r="BV18" s="187" t="e">
        <f>SUM(BV14:BX17)</f>
        <v>#N/A</v>
      </c>
      <c r="BW18" s="188"/>
      <c r="BX18" s="189"/>
      <c r="BY18" s="203" t="e">
        <f t="shared" si="24"/>
        <v>#N/A</v>
      </c>
      <c r="BZ18" s="204"/>
      <c r="CA18" s="204"/>
      <c r="CB18" s="204"/>
      <c r="CC18" s="205"/>
      <c r="CD18" s="129"/>
      <c r="CE18" s="129"/>
      <c r="CF18" s="129"/>
    </row>
    <row r="19" spans="1:84" ht="12" customHeight="1" x14ac:dyDescent="0.15">
      <c r="A19" s="19"/>
      <c r="B19" s="19"/>
      <c r="C19" s="19"/>
      <c r="D19" s="19"/>
      <c r="E19" s="19"/>
      <c r="F19" s="20"/>
      <c r="G19" s="20"/>
      <c r="H19" s="20"/>
      <c r="I19" s="20"/>
      <c r="J19" s="2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Q19" s="19"/>
      <c r="AR19" s="19"/>
      <c r="AS19" s="19"/>
      <c r="AT19" s="19"/>
      <c r="AU19" s="19"/>
      <c r="AV19" s="20"/>
      <c r="AW19" s="20"/>
      <c r="AX19" s="20"/>
      <c r="AY19" s="20"/>
      <c r="AZ19" s="2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</row>
    <row r="20" spans="1:84" ht="34.5" customHeight="1" x14ac:dyDescent="0.15">
      <c r="A20" s="121" t="s">
        <v>132</v>
      </c>
      <c r="B20" s="19"/>
      <c r="C20" s="19"/>
      <c r="D20" s="19"/>
      <c r="E20" s="19"/>
      <c r="F20" s="20"/>
      <c r="G20" s="20"/>
      <c r="H20" s="20"/>
      <c r="I20" s="20"/>
      <c r="J20" s="2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Q20" s="121" t="s">
        <v>132</v>
      </c>
      <c r="AR20" s="19"/>
      <c r="AS20" s="19"/>
      <c r="AT20" s="19"/>
      <c r="AU20" s="19"/>
      <c r="AV20" s="20"/>
      <c r="AW20" s="20"/>
      <c r="AX20" s="20"/>
      <c r="AY20" s="20"/>
      <c r="AZ20" s="2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</row>
    <row r="21" spans="1:84" ht="21.75" customHeight="1" x14ac:dyDescent="0.15">
      <c r="A21" s="98"/>
      <c r="B21" s="239" t="s">
        <v>82</v>
      </c>
      <c r="C21" s="240"/>
      <c r="D21" s="240"/>
      <c r="E21" s="318" t="s">
        <v>84</v>
      </c>
      <c r="F21" s="240"/>
      <c r="G21" s="240"/>
      <c r="H21" s="245" t="s">
        <v>83</v>
      </c>
      <c r="I21" s="319"/>
      <c r="J21" s="319"/>
      <c r="K21" s="247" t="s">
        <v>86</v>
      </c>
      <c r="L21" s="268"/>
      <c r="M21" s="268"/>
      <c r="N21" s="268"/>
      <c r="O21" s="268"/>
      <c r="P21" s="268"/>
      <c r="Q21" s="268"/>
      <c r="R21" s="268"/>
      <c r="S21" s="269"/>
      <c r="T21" s="96"/>
      <c r="U21" s="239" t="s">
        <v>82</v>
      </c>
      <c r="V21" s="240"/>
      <c r="W21" s="240"/>
      <c r="X21" s="318" t="s">
        <v>84</v>
      </c>
      <c r="Y21" s="240"/>
      <c r="Z21" s="240"/>
      <c r="AA21" s="245" t="s">
        <v>83</v>
      </c>
      <c r="AB21" s="319"/>
      <c r="AC21" s="319"/>
      <c r="AD21" s="247" t="s">
        <v>86</v>
      </c>
      <c r="AE21" s="268"/>
      <c r="AF21" s="268"/>
      <c r="AG21" s="268"/>
      <c r="AH21" s="268"/>
      <c r="AI21" s="268"/>
      <c r="AJ21" s="268"/>
      <c r="AK21" s="268"/>
      <c r="AL21" s="269"/>
      <c r="AM21" s="10"/>
      <c r="AQ21" s="98"/>
      <c r="AR21" s="239" t="s">
        <v>82</v>
      </c>
      <c r="AS21" s="240"/>
      <c r="AT21" s="240"/>
      <c r="AU21" s="318" t="s">
        <v>84</v>
      </c>
      <c r="AV21" s="240"/>
      <c r="AW21" s="240"/>
      <c r="AX21" s="245" t="s">
        <v>83</v>
      </c>
      <c r="AY21" s="319"/>
      <c r="AZ21" s="319"/>
      <c r="BA21" s="247" t="s">
        <v>86</v>
      </c>
      <c r="BB21" s="268"/>
      <c r="BC21" s="268"/>
      <c r="BD21" s="268"/>
      <c r="BE21" s="268"/>
      <c r="BF21" s="268"/>
      <c r="BG21" s="268"/>
      <c r="BH21" s="268"/>
      <c r="BI21" s="269"/>
      <c r="BJ21" s="96"/>
      <c r="BK21" s="239" t="s">
        <v>82</v>
      </c>
      <c r="BL21" s="240"/>
      <c r="BM21" s="240"/>
      <c r="BN21" s="318" t="s">
        <v>84</v>
      </c>
      <c r="BO21" s="240"/>
      <c r="BP21" s="240"/>
      <c r="BQ21" s="245" t="s">
        <v>83</v>
      </c>
      <c r="BR21" s="319"/>
      <c r="BS21" s="319"/>
      <c r="BT21" s="247" t="s">
        <v>86</v>
      </c>
      <c r="BU21" s="268"/>
      <c r="BV21" s="268"/>
      <c r="BW21" s="268"/>
      <c r="BX21" s="268"/>
      <c r="BY21" s="268"/>
      <c r="BZ21" s="268"/>
      <c r="CA21" s="268"/>
      <c r="CB21" s="269"/>
      <c r="CC21" s="10"/>
      <c r="CD21" s="10"/>
      <c r="CE21" s="10"/>
      <c r="CF21" s="10"/>
    </row>
    <row r="22" spans="1:84" ht="21.75" customHeight="1" x14ac:dyDescent="0.15">
      <c r="A22" s="104" t="s">
        <v>97</v>
      </c>
      <c r="B22" s="239" t="s">
        <v>98</v>
      </c>
      <c r="C22" s="244"/>
      <c r="D22" s="244"/>
      <c r="E22" s="105">
        <v>5</v>
      </c>
      <c r="F22" s="105">
        <v>0</v>
      </c>
      <c r="G22" s="105">
        <v>0</v>
      </c>
      <c r="H22" s="245" t="s">
        <v>99</v>
      </c>
      <c r="I22" s="246"/>
      <c r="J22" s="246"/>
      <c r="K22" s="247"/>
      <c r="L22" s="248"/>
      <c r="M22" s="247">
        <v>1</v>
      </c>
      <c r="N22" s="248"/>
      <c r="O22" s="97" t="s">
        <v>85</v>
      </c>
      <c r="P22" s="247">
        <v>2</v>
      </c>
      <c r="Q22" s="248"/>
      <c r="R22" s="247">
        <v>3</v>
      </c>
      <c r="S22" s="248"/>
      <c r="T22" s="104" t="s">
        <v>97</v>
      </c>
      <c r="U22" s="239" t="s">
        <v>98</v>
      </c>
      <c r="V22" s="244"/>
      <c r="W22" s="244"/>
      <c r="X22" s="105">
        <v>5</v>
      </c>
      <c r="Y22" s="105">
        <v>0</v>
      </c>
      <c r="Z22" s="105">
        <v>0</v>
      </c>
      <c r="AA22" s="245" t="s">
        <v>100</v>
      </c>
      <c r="AB22" s="246"/>
      <c r="AC22" s="246"/>
      <c r="AD22" s="247"/>
      <c r="AE22" s="248"/>
      <c r="AF22" s="247"/>
      <c r="AG22" s="248"/>
      <c r="AH22" s="97" t="s">
        <v>85</v>
      </c>
      <c r="AI22" s="247">
        <v>4</v>
      </c>
      <c r="AJ22" s="248"/>
      <c r="AK22" s="247">
        <v>5</v>
      </c>
      <c r="AL22" s="248"/>
      <c r="AM22" s="10"/>
      <c r="AQ22" s="104" t="s">
        <v>97</v>
      </c>
      <c r="AR22" s="239" t="s">
        <v>98</v>
      </c>
      <c r="AS22" s="244"/>
      <c r="AT22" s="244"/>
      <c r="AU22" s="105">
        <v>5</v>
      </c>
      <c r="AV22" s="105">
        <v>0</v>
      </c>
      <c r="AW22" s="105">
        <v>0</v>
      </c>
      <c r="AX22" s="245" t="s">
        <v>99</v>
      </c>
      <c r="AY22" s="246"/>
      <c r="AZ22" s="246"/>
      <c r="BA22" s="247"/>
      <c r="BB22" s="248"/>
      <c r="BC22" s="247">
        <v>1</v>
      </c>
      <c r="BD22" s="248"/>
      <c r="BE22" s="97" t="s">
        <v>85</v>
      </c>
      <c r="BF22" s="247">
        <v>2</v>
      </c>
      <c r="BG22" s="248"/>
      <c r="BH22" s="247">
        <v>3</v>
      </c>
      <c r="BI22" s="248"/>
      <c r="BJ22" s="104" t="s">
        <v>97</v>
      </c>
      <c r="BK22" s="239" t="s">
        <v>98</v>
      </c>
      <c r="BL22" s="244"/>
      <c r="BM22" s="244"/>
      <c r="BN22" s="105">
        <v>5</v>
      </c>
      <c r="BO22" s="105">
        <v>0</v>
      </c>
      <c r="BP22" s="105">
        <v>0</v>
      </c>
      <c r="BQ22" s="245" t="s">
        <v>100</v>
      </c>
      <c r="BR22" s="246"/>
      <c r="BS22" s="246"/>
      <c r="BT22" s="247"/>
      <c r="BU22" s="248"/>
      <c r="BV22" s="247"/>
      <c r="BW22" s="248"/>
      <c r="BX22" s="97" t="s">
        <v>85</v>
      </c>
      <c r="BY22" s="247">
        <v>4</v>
      </c>
      <c r="BZ22" s="248"/>
      <c r="CA22" s="247">
        <v>5</v>
      </c>
      <c r="CB22" s="248"/>
      <c r="CC22" s="10"/>
      <c r="CD22" s="10"/>
      <c r="CE22" s="10"/>
      <c r="CF22" s="10"/>
    </row>
    <row r="23" spans="1:84" ht="21.75" customHeight="1" x14ac:dyDescent="0.15">
      <c r="A23" s="99" t="s">
        <v>87</v>
      </c>
      <c r="B23" s="208"/>
      <c r="C23" s="209"/>
      <c r="D23" s="209"/>
      <c r="E23" s="120"/>
      <c r="F23" s="120"/>
      <c r="G23" s="120"/>
      <c r="H23" s="210"/>
      <c r="I23" s="211"/>
      <c r="J23" s="211"/>
      <c r="K23" s="206"/>
      <c r="L23" s="207"/>
      <c r="M23" s="206"/>
      <c r="N23" s="207"/>
      <c r="O23" s="97" t="s">
        <v>85</v>
      </c>
      <c r="P23" s="206"/>
      <c r="Q23" s="207"/>
      <c r="R23" s="206"/>
      <c r="S23" s="207"/>
      <c r="T23" s="97">
        <v>11</v>
      </c>
      <c r="U23" s="212"/>
      <c r="V23" s="213"/>
      <c r="W23" s="214"/>
      <c r="X23" s="106"/>
      <c r="Y23" s="110"/>
      <c r="Z23" s="110"/>
      <c r="AA23" s="241"/>
      <c r="AB23" s="242"/>
      <c r="AC23" s="243"/>
      <c r="AD23" s="199"/>
      <c r="AE23" s="322"/>
      <c r="AF23" s="199"/>
      <c r="AG23" s="322"/>
      <c r="AH23" s="97" t="s">
        <v>85</v>
      </c>
      <c r="AI23" s="199"/>
      <c r="AJ23" s="322"/>
      <c r="AK23" s="199"/>
      <c r="AL23" s="322"/>
      <c r="AM23" s="10"/>
      <c r="AQ23" s="99" t="s">
        <v>87</v>
      </c>
      <c r="AR23" s="324">
        <f>B23</f>
        <v>0</v>
      </c>
      <c r="AS23" s="326"/>
      <c r="AT23" s="325"/>
      <c r="AU23" s="141">
        <f>E23</f>
        <v>0</v>
      </c>
      <c r="AV23" s="141">
        <f t="shared" ref="AV23:AX32" si="28">F23</f>
        <v>0</v>
      </c>
      <c r="AW23" s="141">
        <f t="shared" si="28"/>
        <v>0</v>
      </c>
      <c r="AX23" s="327">
        <f>H23</f>
        <v>0</v>
      </c>
      <c r="AY23" s="328"/>
      <c r="AZ23" s="329"/>
      <c r="BA23" s="324">
        <f>K23</f>
        <v>0</v>
      </c>
      <c r="BB23" s="325"/>
      <c r="BC23" s="324">
        <f>M23</f>
        <v>0</v>
      </c>
      <c r="BD23" s="325"/>
      <c r="BE23" s="97" t="s">
        <v>85</v>
      </c>
      <c r="BF23" s="324">
        <f>P23</f>
        <v>0</v>
      </c>
      <c r="BG23" s="325"/>
      <c r="BH23" s="324">
        <f>R23</f>
        <v>0</v>
      </c>
      <c r="BI23" s="325"/>
      <c r="BJ23" s="97">
        <v>11</v>
      </c>
      <c r="BK23" s="330">
        <f>U23</f>
        <v>0</v>
      </c>
      <c r="BL23" s="326"/>
      <c r="BM23" s="325"/>
      <c r="BN23" s="141">
        <f>X23</f>
        <v>0</v>
      </c>
      <c r="BO23" s="141">
        <f t="shared" ref="BO23:BQ32" si="29">Y23</f>
        <v>0</v>
      </c>
      <c r="BP23" s="141">
        <f t="shared" si="29"/>
        <v>0</v>
      </c>
      <c r="BQ23" s="327">
        <f>AA23</f>
        <v>0</v>
      </c>
      <c r="BR23" s="328"/>
      <c r="BS23" s="329"/>
      <c r="BT23" s="324">
        <f>AD23</f>
        <v>0</v>
      </c>
      <c r="BU23" s="325"/>
      <c r="BV23" s="324">
        <f>AF23</f>
        <v>0</v>
      </c>
      <c r="BW23" s="325"/>
      <c r="BX23" s="97" t="s">
        <v>85</v>
      </c>
      <c r="BY23" s="324">
        <f>AI23</f>
        <v>0</v>
      </c>
      <c r="BZ23" s="325"/>
      <c r="CA23" s="324">
        <f>AK23</f>
        <v>0</v>
      </c>
      <c r="CB23" s="325"/>
      <c r="CC23" s="10"/>
      <c r="CD23" s="10"/>
      <c r="CE23" s="10"/>
      <c r="CF23" s="10"/>
    </row>
    <row r="24" spans="1:84" ht="21.75" customHeight="1" x14ac:dyDescent="0.15">
      <c r="A24" s="99" t="s">
        <v>88</v>
      </c>
      <c r="B24" s="208"/>
      <c r="C24" s="209"/>
      <c r="D24" s="209"/>
      <c r="E24" s="120"/>
      <c r="F24" s="120"/>
      <c r="G24" s="120"/>
      <c r="H24" s="210"/>
      <c r="I24" s="211"/>
      <c r="J24" s="211"/>
      <c r="K24" s="206"/>
      <c r="L24" s="207"/>
      <c r="M24" s="206"/>
      <c r="N24" s="207"/>
      <c r="O24" s="97" t="s">
        <v>85</v>
      </c>
      <c r="P24" s="206"/>
      <c r="Q24" s="207"/>
      <c r="R24" s="206"/>
      <c r="S24" s="207"/>
      <c r="T24" s="97">
        <v>12</v>
      </c>
      <c r="U24" s="195"/>
      <c r="V24" s="196"/>
      <c r="W24" s="196"/>
      <c r="X24" s="106"/>
      <c r="Y24" s="110"/>
      <c r="Z24" s="110"/>
      <c r="AA24" s="197"/>
      <c r="AB24" s="198"/>
      <c r="AC24" s="198"/>
      <c r="AD24" s="199"/>
      <c r="AE24" s="200"/>
      <c r="AF24" s="199"/>
      <c r="AG24" s="200"/>
      <c r="AH24" s="97" t="s">
        <v>85</v>
      </c>
      <c r="AI24" s="199"/>
      <c r="AJ24" s="200"/>
      <c r="AK24" s="199"/>
      <c r="AL24" s="200"/>
      <c r="AM24" s="10"/>
      <c r="AQ24" s="99" t="s">
        <v>88</v>
      </c>
      <c r="AR24" s="324">
        <f t="shared" ref="AR24:AR32" si="30">B24</f>
        <v>0</v>
      </c>
      <c r="AS24" s="326"/>
      <c r="AT24" s="325"/>
      <c r="AU24" s="141">
        <f t="shared" ref="AU24:AU32" si="31">E24</f>
        <v>0</v>
      </c>
      <c r="AV24" s="141">
        <f t="shared" si="28"/>
        <v>0</v>
      </c>
      <c r="AW24" s="141">
        <f t="shared" si="28"/>
        <v>0</v>
      </c>
      <c r="AX24" s="327">
        <f t="shared" si="28"/>
        <v>0</v>
      </c>
      <c r="AY24" s="328"/>
      <c r="AZ24" s="329"/>
      <c r="BA24" s="324">
        <f t="shared" ref="BA24:BA31" si="32">K24</f>
        <v>0</v>
      </c>
      <c r="BB24" s="325"/>
      <c r="BC24" s="324">
        <f t="shared" ref="BC24:BC32" si="33">M24</f>
        <v>0</v>
      </c>
      <c r="BD24" s="325"/>
      <c r="BE24" s="97" t="s">
        <v>85</v>
      </c>
      <c r="BF24" s="324">
        <f t="shared" ref="BF24:BF31" si="34">P24</f>
        <v>0</v>
      </c>
      <c r="BG24" s="325"/>
      <c r="BH24" s="324">
        <f t="shared" ref="BH24:BH32" si="35">R24</f>
        <v>0</v>
      </c>
      <c r="BI24" s="325"/>
      <c r="BJ24" s="97">
        <v>12</v>
      </c>
      <c r="BK24" s="330">
        <f t="shared" ref="BK24:BK32" si="36">U24</f>
        <v>0</v>
      </c>
      <c r="BL24" s="326"/>
      <c r="BM24" s="325"/>
      <c r="BN24" s="141">
        <f t="shared" ref="BN24:BN32" si="37">X24</f>
        <v>0</v>
      </c>
      <c r="BO24" s="141">
        <f t="shared" si="29"/>
        <v>0</v>
      </c>
      <c r="BP24" s="141">
        <f t="shared" si="29"/>
        <v>0</v>
      </c>
      <c r="BQ24" s="327">
        <f t="shared" si="29"/>
        <v>0</v>
      </c>
      <c r="BR24" s="328"/>
      <c r="BS24" s="329"/>
      <c r="BT24" s="324">
        <f t="shared" ref="BT24:BT32" si="38">AD24</f>
        <v>0</v>
      </c>
      <c r="BU24" s="325"/>
      <c r="BV24" s="324">
        <f t="shared" ref="BV24:BV32" si="39">AF24</f>
        <v>0</v>
      </c>
      <c r="BW24" s="325"/>
      <c r="BX24" s="97" t="s">
        <v>85</v>
      </c>
      <c r="BY24" s="324">
        <f t="shared" ref="BY24:BY32" si="40">AI24</f>
        <v>0</v>
      </c>
      <c r="BZ24" s="325"/>
      <c r="CA24" s="324">
        <f t="shared" ref="CA24:CA32" si="41">AK24</f>
        <v>0</v>
      </c>
      <c r="CB24" s="325"/>
      <c r="CC24" s="10"/>
      <c r="CD24" s="10"/>
      <c r="CE24" s="10"/>
      <c r="CF24" s="10"/>
    </row>
    <row r="25" spans="1:84" ht="21.75" customHeight="1" x14ac:dyDescent="0.15">
      <c r="A25" s="99" t="s">
        <v>89</v>
      </c>
      <c r="B25" s="208"/>
      <c r="C25" s="209"/>
      <c r="D25" s="209"/>
      <c r="E25" s="120"/>
      <c r="F25" s="120"/>
      <c r="G25" s="120"/>
      <c r="H25" s="210"/>
      <c r="I25" s="211"/>
      <c r="J25" s="211"/>
      <c r="K25" s="206"/>
      <c r="L25" s="207"/>
      <c r="M25" s="206"/>
      <c r="N25" s="207"/>
      <c r="O25" s="97" t="s">
        <v>85</v>
      </c>
      <c r="P25" s="206"/>
      <c r="Q25" s="207"/>
      <c r="R25" s="206"/>
      <c r="S25" s="207"/>
      <c r="T25" s="97">
        <v>13</v>
      </c>
      <c r="U25" s="195"/>
      <c r="V25" s="196"/>
      <c r="W25" s="196"/>
      <c r="X25" s="106"/>
      <c r="Y25" s="110"/>
      <c r="Z25" s="110"/>
      <c r="AA25" s="197"/>
      <c r="AB25" s="198"/>
      <c r="AC25" s="198"/>
      <c r="AD25" s="199"/>
      <c r="AE25" s="200"/>
      <c r="AF25" s="199"/>
      <c r="AG25" s="200"/>
      <c r="AH25" s="97" t="s">
        <v>85</v>
      </c>
      <c r="AI25" s="199"/>
      <c r="AJ25" s="200"/>
      <c r="AK25" s="199"/>
      <c r="AL25" s="200"/>
      <c r="AM25" s="10"/>
      <c r="AQ25" s="99" t="s">
        <v>89</v>
      </c>
      <c r="AR25" s="324">
        <f t="shared" si="30"/>
        <v>0</v>
      </c>
      <c r="AS25" s="326"/>
      <c r="AT25" s="325"/>
      <c r="AU25" s="141">
        <f t="shared" si="31"/>
        <v>0</v>
      </c>
      <c r="AV25" s="141">
        <f t="shared" si="28"/>
        <v>0</v>
      </c>
      <c r="AW25" s="141">
        <f t="shared" si="28"/>
        <v>0</v>
      </c>
      <c r="AX25" s="327">
        <f t="shared" si="28"/>
        <v>0</v>
      </c>
      <c r="AY25" s="328"/>
      <c r="AZ25" s="329"/>
      <c r="BA25" s="324">
        <f t="shared" si="32"/>
        <v>0</v>
      </c>
      <c r="BB25" s="325"/>
      <c r="BC25" s="324">
        <f t="shared" si="33"/>
        <v>0</v>
      </c>
      <c r="BD25" s="325"/>
      <c r="BE25" s="97" t="s">
        <v>85</v>
      </c>
      <c r="BF25" s="324">
        <f t="shared" si="34"/>
        <v>0</v>
      </c>
      <c r="BG25" s="325"/>
      <c r="BH25" s="324">
        <f t="shared" si="35"/>
        <v>0</v>
      </c>
      <c r="BI25" s="325"/>
      <c r="BJ25" s="97">
        <v>13</v>
      </c>
      <c r="BK25" s="330">
        <f t="shared" si="36"/>
        <v>0</v>
      </c>
      <c r="BL25" s="326"/>
      <c r="BM25" s="325"/>
      <c r="BN25" s="141">
        <f t="shared" si="37"/>
        <v>0</v>
      </c>
      <c r="BO25" s="141">
        <f t="shared" si="29"/>
        <v>0</v>
      </c>
      <c r="BP25" s="141">
        <f t="shared" si="29"/>
        <v>0</v>
      </c>
      <c r="BQ25" s="327">
        <f t="shared" si="29"/>
        <v>0</v>
      </c>
      <c r="BR25" s="328"/>
      <c r="BS25" s="329"/>
      <c r="BT25" s="324">
        <f t="shared" si="38"/>
        <v>0</v>
      </c>
      <c r="BU25" s="325"/>
      <c r="BV25" s="324">
        <f t="shared" si="39"/>
        <v>0</v>
      </c>
      <c r="BW25" s="325"/>
      <c r="BX25" s="97" t="s">
        <v>85</v>
      </c>
      <c r="BY25" s="324">
        <f t="shared" si="40"/>
        <v>0</v>
      </c>
      <c r="BZ25" s="325"/>
      <c r="CA25" s="324">
        <f t="shared" si="41"/>
        <v>0</v>
      </c>
      <c r="CB25" s="325"/>
      <c r="CC25" s="10"/>
      <c r="CD25" s="10"/>
      <c r="CE25" s="10"/>
      <c r="CF25" s="10"/>
    </row>
    <row r="26" spans="1:84" ht="21.75" customHeight="1" x14ac:dyDescent="0.15">
      <c r="A26" s="99" t="s">
        <v>90</v>
      </c>
      <c r="B26" s="195"/>
      <c r="C26" s="196"/>
      <c r="D26" s="196"/>
      <c r="E26" s="106"/>
      <c r="F26" s="110"/>
      <c r="G26" s="110"/>
      <c r="H26" s="197"/>
      <c r="I26" s="198"/>
      <c r="J26" s="198"/>
      <c r="K26" s="199"/>
      <c r="L26" s="321"/>
      <c r="M26" s="199"/>
      <c r="N26" s="321"/>
      <c r="O26" s="97" t="s">
        <v>85</v>
      </c>
      <c r="P26" s="199"/>
      <c r="Q26" s="200"/>
      <c r="R26" s="199"/>
      <c r="S26" s="200"/>
      <c r="T26" s="97">
        <v>14</v>
      </c>
      <c r="U26" s="195"/>
      <c r="V26" s="196"/>
      <c r="W26" s="196"/>
      <c r="X26" s="106"/>
      <c r="Y26" s="110"/>
      <c r="Z26" s="110"/>
      <c r="AA26" s="197"/>
      <c r="AB26" s="198"/>
      <c r="AC26" s="198"/>
      <c r="AD26" s="199"/>
      <c r="AE26" s="200"/>
      <c r="AF26" s="199"/>
      <c r="AG26" s="200"/>
      <c r="AH26" s="97" t="s">
        <v>85</v>
      </c>
      <c r="AI26" s="199"/>
      <c r="AJ26" s="200"/>
      <c r="AK26" s="199"/>
      <c r="AL26" s="200"/>
      <c r="AM26" s="10"/>
      <c r="AQ26" s="99" t="s">
        <v>90</v>
      </c>
      <c r="AR26" s="324">
        <f t="shared" si="30"/>
        <v>0</v>
      </c>
      <c r="AS26" s="326"/>
      <c r="AT26" s="325"/>
      <c r="AU26" s="141">
        <f t="shared" si="31"/>
        <v>0</v>
      </c>
      <c r="AV26" s="141">
        <f t="shared" si="28"/>
        <v>0</v>
      </c>
      <c r="AW26" s="141">
        <f t="shared" si="28"/>
        <v>0</v>
      </c>
      <c r="AX26" s="327">
        <f t="shared" si="28"/>
        <v>0</v>
      </c>
      <c r="AY26" s="328"/>
      <c r="AZ26" s="329"/>
      <c r="BA26" s="324">
        <f t="shared" si="32"/>
        <v>0</v>
      </c>
      <c r="BB26" s="325"/>
      <c r="BC26" s="324">
        <f t="shared" si="33"/>
        <v>0</v>
      </c>
      <c r="BD26" s="325"/>
      <c r="BE26" s="97" t="s">
        <v>85</v>
      </c>
      <c r="BF26" s="324">
        <f t="shared" si="34"/>
        <v>0</v>
      </c>
      <c r="BG26" s="325"/>
      <c r="BH26" s="324">
        <f t="shared" si="35"/>
        <v>0</v>
      </c>
      <c r="BI26" s="325"/>
      <c r="BJ26" s="97">
        <v>14</v>
      </c>
      <c r="BK26" s="330">
        <f t="shared" si="36"/>
        <v>0</v>
      </c>
      <c r="BL26" s="326"/>
      <c r="BM26" s="325"/>
      <c r="BN26" s="141">
        <f t="shared" si="37"/>
        <v>0</v>
      </c>
      <c r="BO26" s="141">
        <f t="shared" si="29"/>
        <v>0</v>
      </c>
      <c r="BP26" s="141">
        <f t="shared" si="29"/>
        <v>0</v>
      </c>
      <c r="BQ26" s="327">
        <f t="shared" si="29"/>
        <v>0</v>
      </c>
      <c r="BR26" s="328"/>
      <c r="BS26" s="329"/>
      <c r="BT26" s="324">
        <f t="shared" si="38"/>
        <v>0</v>
      </c>
      <c r="BU26" s="325"/>
      <c r="BV26" s="324">
        <f t="shared" si="39"/>
        <v>0</v>
      </c>
      <c r="BW26" s="325"/>
      <c r="BX26" s="97" t="s">
        <v>85</v>
      </c>
      <c r="BY26" s="324">
        <f t="shared" si="40"/>
        <v>0</v>
      </c>
      <c r="BZ26" s="325"/>
      <c r="CA26" s="324">
        <f t="shared" si="41"/>
        <v>0</v>
      </c>
      <c r="CB26" s="325"/>
      <c r="CC26" s="10"/>
      <c r="CD26" s="10"/>
      <c r="CE26" s="10"/>
      <c r="CF26" s="10"/>
    </row>
    <row r="27" spans="1:84" ht="21.75" customHeight="1" x14ac:dyDescent="0.15">
      <c r="A27" s="99" t="s">
        <v>91</v>
      </c>
      <c r="B27" s="195"/>
      <c r="C27" s="196"/>
      <c r="D27" s="196"/>
      <c r="E27" s="106"/>
      <c r="F27" s="110"/>
      <c r="G27" s="110"/>
      <c r="H27" s="197"/>
      <c r="I27" s="198"/>
      <c r="J27" s="198"/>
      <c r="K27" s="199"/>
      <c r="L27" s="200"/>
      <c r="M27" s="199"/>
      <c r="N27" s="200"/>
      <c r="O27" s="97" t="s">
        <v>85</v>
      </c>
      <c r="P27" s="199"/>
      <c r="Q27" s="200"/>
      <c r="R27" s="199"/>
      <c r="S27" s="200"/>
      <c r="T27" s="97">
        <v>15</v>
      </c>
      <c r="U27" s="195"/>
      <c r="V27" s="196"/>
      <c r="W27" s="196"/>
      <c r="X27" s="106"/>
      <c r="Y27" s="110"/>
      <c r="Z27" s="110"/>
      <c r="AA27" s="197"/>
      <c r="AB27" s="198"/>
      <c r="AC27" s="198"/>
      <c r="AD27" s="199"/>
      <c r="AE27" s="200"/>
      <c r="AF27" s="199"/>
      <c r="AG27" s="200"/>
      <c r="AH27" s="97" t="s">
        <v>85</v>
      </c>
      <c r="AI27" s="199"/>
      <c r="AJ27" s="200"/>
      <c r="AK27" s="199"/>
      <c r="AL27" s="200"/>
      <c r="AM27" s="10"/>
      <c r="AQ27" s="99" t="s">
        <v>91</v>
      </c>
      <c r="AR27" s="324">
        <f t="shared" si="30"/>
        <v>0</v>
      </c>
      <c r="AS27" s="326"/>
      <c r="AT27" s="325"/>
      <c r="AU27" s="141">
        <f t="shared" si="31"/>
        <v>0</v>
      </c>
      <c r="AV27" s="141">
        <f>F27</f>
        <v>0</v>
      </c>
      <c r="AW27" s="141">
        <f t="shared" si="28"/>
        <v>0</v>
      </c>
      <c r="AX27" s="327">
        <f t="shared" si="28"/>
        <v>0</v>
      </c>
      <c r="AY27" s="328"/>
      <c r="AZ27" s="329"/>
      <c r="BA27" s="324">
        <f t="shared" si="32"/>
        <v>0</v>
      </c>
      <c r="BB27" s="325"/>
      <c r="BC27" s="324">
        <f t="shared" si="33"/>
        <v>0</v>
      </c>
      <c r="BD27" s="325"/>
      <c r="BE27" s="97" t="s">
        <v>85</v>
      </c>
      <c r="BF27" s="324">
        <f t="shared" si="34"/>
        <v>0</v>
      </c>
      <c r="BG27" s="325"/>
      <c r="BH27" s="324">
        <f t="shared" si="35"/>
        <v>0</v>
      </c>
      <c r="BI27" s="325"/>
      <c r="BJ27" s="97">
        <v>15</v>
      </c>
      <c r="BK27" s="330">
        <f t="shared" si="36"/>
        <v>0</v>
      </c>
      <c r="BL27" s="326"/>
      <c r="BM27" s="325"/>
      <c r="BN27" s="141">
        <f t="shared" si="37"/>
        <v>0</v>
      </c>
      <c r="BO27" s="141">
        <f t="shared" si="29"/>
        <v>0</v>
      </c>
      <c r="BP27" s="141">
        <f t="shared" si="29"/>
        <v>0</v>
      </c>
      <c r="BQ27" s="327">
        <f t="shared" si="29"/>
        <v>0</v>
      </c>
      <c r="BR27" s="328"/>
      <c r="BS27" s="329"/>
      <c r="BT27" s="324">
        <f t="shared" si="38"/>
        <v>0</v>
      </c>
      <c r="BU27" s="325"/>
      <c r="BV27" s="324">
        <f t="shared" si="39"/>
        <v>0</v>
      </c>
      <c r="BW27" s="325"/>
      <c r="BX27" s="97" t="s">
        <v>85</v>
      </c>
      <c r="BY27" s="324">
        <f t="shared" si="40"/>
        <v>0</v>
      </c>
      <c r="BZ27" s="325"/>
      <c r="CA27" s="324">
        <f t="shared" si="41"/>
        <v>0</v>
      </c>
      <c r="CB27" s="325"/>
      <c r="CC27" s="10"/>
      <c r="CD27" s="10"/>
      <c r="CE27" s="10"/>
      <c r="CF27" s="10"/>
    </row>
    <row r="28" spans="1:84" ht="21.75" customHeight="1" x14ac:dyDescent="0.15">
      <c r="A28" s="99" t="s">
        <v>92</v>
      </c>
      <c r="B28" s="195"/>
      <c r="C28" s="196"/>
      <c r="D28" s="196"/>
      <c r="E28" s="106"/>
      <c r="F28" s="110"/>
      <c r="G28" s="110"/>
      <c r="H28" s="197"/>
      <c r="I28" s="198"/>
      <c r="J28" s="198"/>
      <c r="K28" s="199"/>
      <c r="L28" s="200"/>
      <c r="M28" s="199"/>
      <c r="N28" s="200"/>
      <c r="O28" s="97" t="s">
        <v>85</v>
      </c>
      <c r="P28" s="199"/>
      <c r="Q28" s="200"/>
      <c r="R28" s="199"/>
      <c r="S28" s="200"/>
      <c r="T28" s="97">
        <v>16</v>
      </c>
      <c r="U28" s="195"/>
      <c r="V28" s="196"/>
      <c r="W28" s="196"/>
      <c r="X28" s="106"/>
      <c r="Y28" s="110"/>
      <c r="Z28" s="110"/>
      <c r="AA28" s="197"/>
      <c r="AB28" s="198"/>
      <c r="AC28" s="198"/>
      <c r="AD28" s="199"/>
      <c r="AE28" s="200"/>
      <c r="AF28" s="199"/>
      <c r="AG28" s="200"/>
      <c r="AH28" s="97" t="s">
        <v>85</v>
      </c>
      <c r="AI28" s="199"/>
      <c r="AJ28" s="200"/>
      <c r="AK28" s="199"/>
      <c r="AL28" s="200"/>
      <c r="AM28" s="10"/>
      <c r="AQ28" s="99" t="s">
        <v>92</v>
      </c>
      <c r="AR28" s="324">
        <f t="shared" si="30"/>
        <v>0</v>
      </c>
      <c r="AS28" s="326"/>
      <c r="AT28" s="325"/>
      <c r="AU28" s="141">
        <f t="shared" si="31"/>
        <v>0</v>
      </c>
      <c r="AV28" s="141">
        <f t="shared" si="28"/>
        <v>0</v>
      </c>
      <c r="AW28" s="141">
        <f t="shared" si="28"/>
        <v>0</v>
      </c>
      <c r="AX28" s="327">
        <f t="shared" si="28"/>
        <v>0</v>
      </c>
      <c r="AY28" s="328"/>
      <c r="AZ28" s="329"/>
      <c r="BA28" s="324">
        <f t="shared" si="32"/>
        <v>0</v>
      </c>
      <c r="BB28" s="325"/>
      <c r="BC28" s="324">
        <f t="shared" si="33"/>
        <v>0</v>
      </c>
      <c r="BD28" s="325"/>
      <c r="BE28" s="97" t="s">
        <v>85</v>
      </c>
      <c r="BF28" s="324">
        <f t="shared" si="34"/>
        <v>0</v>
      </c>
      <c r="BG28" s="325"/>
      <c r="BH28" s="324">
        <f t="shared" si="35"/>
        <v>0</v>
      </c>
      <c r="BI28" s="325"/>
      <c r="BJ28" s="97">
        <v>16</v>
      </c>
      <c r="BK28" s="330">
        <f t="shared" si="36"/>
        <v>0</v>
      </c>
      <c r="BL28" s="326"/>
      <c r="BM28" s="325"/>
      <c r="BN28" s="141">
        <f t="shared" si="37"/>
        <v>0</v>
      </c>
      <c r="BO28" s="141">
        <f t="shared" si="29"/>
        <v>0</v>
      </c>
      <c r="BP28" s="141">
        <f t="shared" si="29"/>
        <v>0</v>
      </c>
      <c r="BQ28" s="327">
        <f t="shared" si="29"/>
        <v>0</v>
      </c>
      <c r="BR28" s="328"/>
      <c r="BS28" s="329"/>
      <c r="BT28" s="324">
        <f t="shared" si="38"/>
        <v>0</v>
      </c>
      <c r="BU28" s="325"/>
      <c r="BV28" s="324">
        <f t="shared" si="39"/>
        <v>0</v>
      </c>
      <c r="BW28" s="325"/>
      <c r="BX28" s="97" t="s">
        <v>85</v>
      </c>
      <c r="BY28" s="324">
        <f t="shared" si="40"/>
        <v>0</v>
      </c>
      <c r="BZ28" s="325"/>
      <c r="CA28" s="324">
        <f t="shared" si="41"/>
        <v>0</v>
      </c>
      <c r="CB28" s="325"/>
      <c r="CC28" s="10"/>
      <c r="CD28" s="10"/>
      <c r="CE28" s="10"/>
      <c r="CF28" s="10"/>
    </row>
    <row r="29" spans="1:84" ht="21.75" customHeight="1" x14ac:dyDescent="0.15">
      <c r="A29" s="99" t="s">
        <v>93</v>
      </c>
      <c r="B29" s="195"/>
      <c r="C29" s="196"/>
      <c r="D29" s="196"/>
      <c r="E29" s="106"/>
      <c r="F29" s="110"/>
      <c r="G29" s="110"/>
      <c r="H29" s="197"/>
      <c r="I29" s="198"/>
      <c r="J29" s="198"/>
      <c r="K29" s="199"/>
      <c r="L29" s="200"/>
      <c r="M29" s="199"/>
      <c r="N29" s="200"/>
      <c r="O29" s="97" t="s">
        <v>85</v>
      </c>
      <c r="P29" s="199"/>
      <c r="Q29" s="200"/>
      <c r="R29" s="199"/>
      <c r="S29" s="200"/>
      <c r="T29" s="97">
        <v>17</v>
      </c>
      <c r="U29" s="195"/>
      <c r="V29" s="196"/>
      <c r="W29" s="196"/>
      <c r="X29" s="106"/>
      <c r="Y29" s="110"/>
      <c r="Z29" s="110"/>
      <c r="AA29" s="197"/>
      <c r="AB29" s="198"/>
      <c r="AC29" s="198"/>
      <c r="AD29" s="199"/>
      <c r="AE29" s="200"/>
      <c r="AF29" s="199"/>
      <c r="AG29" s="200"/>
      <c r="AH29" s="97" t="s">
        <v>85</v>
      </c>
      <c r="AI29" s="199"/>
      <c r="AJ29" s="200"/>
      <c r="AK29" s="199"/>
      <c r="AL29" s="200"/>
      <c r="AM29" s="10"/>
      <c r="AQ29" s="99" t="s">
        <v>93</v>
      </c>
      <c r="AR29" s="324">
        <f t="shared" si="30"/>
        <v>0</v>
      </c>
      <c r="AS29" s="326"/>
      <c r="AT29" s="325"/>
      <c r="AU29" s="141">
        <f t="shared" si="31"/>
        <v>0</v>
      </c>
      <c r="AV29" s="141">
        <f t="shared" si="28"/>
        <v>0</v>
      </c>
      <c r="AW29" s="141">
        <f t="shared" si="28"/>
        <v>0</v>
      </c>
      <c r="AX29" s="327">
        <f t="shared" si="28"/>
        <v>0</v>
      </c>
      <c r="AY29" s="328"/>
      <c r="AZ29" s="329"/>
      <c r="BA29" s="324">
        <f t="shared" si="32"/>
        <v>0</v>
      </c>
      <c r="BB29" s="325"/>
      <c r="BC29" s="324">
        <f t="shared" si="33"/>
        <v>0</v>
      </c>
      <c r="BD29" s="325"/>
      <c r="BE29" s="97" t="s">
        <v>85</v>
      </c>
      <c r="BF29" s="324">
        <f t="shared" si="34"/>
        <v>0</v>
      </c>
      <c r="BG29" s="325"/>
      <c r="BH29" s="324">
        <f t="shared" si="35"/>
        <v>0</v>
      </c>
      <c r="BI29" s="325"/>
      <c r="BJ29" s="97">
        <v>17</v>
      </c>
      <c r="BK29" s="330">
        <f t="shared" si="36"/>
        <v>0</v>
      </c>
      <c r="BL29" s="326"/>
      <c r="BM29" s="325"/>
      <c r="BN29" s="141">
        <f t="shared" si="37"/>
        <v>0</v>
      </c>
      <c r="BO29" s="141">
        <f t="shared" si="29"/>
        <v>0</v>
      </c>
      <c r="BP29" s="141">
        <f t="shared" si="29"/>
        <v>0</v>
      </c>
      <c r="BQ29" s="327">
        <f t="shared" si="29"/>
        <v>0</v>
      </c>
      <c r="BR29" s="328"/>
      <c r="BS29" s="329"/>
      <c r="BT29" s="324">
        <f t="shared" si="38"/>
        <v>0</v>
      </c>
      <c r="BU29" s="325"/>
      <c r="BV29" s="324">
        <f t="shared" si="39"/>
        <v>0</v>
      </c>
      <c r="BW29" s="325"/>
      <c r="BX29" s="97" t="s">
        <v>85</v>
      </c>
      <c r="BY29" s="324">
        <f t="shared" si="40"/>
        <v>0</v>
      </c>
      <c r="BZ29" s="325"/>
      <c r="CA29" s="324">
        <f t="shared" si="41"/>
        <v>0</v>
      </c>
      <c r="CB29" s="325"/>
      <c r="CC29" s="10"/>
      <c r="CD29" s="10"/>
      <c r="CE29" s="10"/>
      <c r="CF29" s="10"/>
    </row>
    <row r="30" spans="1:84" ht="21.75" customHeight="1" x14ac:dyDescent="0.15">
      <c r="A30" s="99" t="s">
        <v>94</v>
      </c>
      <c r="B30" s="195"/>
      <c r="C30" s="196"/>
      <c r="D30" s="196"/>
      <c r="E30" s="106"/>
      <c r="F30" s="110"/>
      <c r="G30" s="110"/>
      <c r="H30" s="197"/>
      <c r="I30" s="198"/>
      <c r="J30" s="198"/>
      <c r="K30" s="199"/>
      <c r="L30" s="200"/>
      <c r="M30" s="199"/>
      <c r="N30" s="200"/>
      <c r="O30" s="97" t="s">
        <v>85</v>
      </c>
      <c r="P30" s="199"/>
      <c r="Q30" s="200"/>
      <c r="R30" s="199"/>
      <c r="S30" s="200"/>
      <c r="T30" s="97">
        <v>18</v>
      </c>
      <c r="U30" s="195"/>
      <c r="V30" s="196"/>
      <c r="W30" s="196"/>
      <c r="X30" s="106"/>
      <c r="Y30" s="110"/>
      <c r="Z30" s="110"/>
      <c r="AA30" s="197"/>
      <c r="AB30" s="198"/>
      <c r="AC30" s="198"/>
      <c r="AD30" s="199"/>
      <c r="AE30" s="200"/>
      <c r="AF30" s="199"/>
      <c r="AG30" s="200"/>
      <c r="AH30" s="97" t="s">
        <v>85</v>
      </c>
      <c r="AI30" s="199"/>
      <c r="AJ30" s="200"/>
      <c r="AK30" s="199"/>
      <c r="AL30" s="200"/>
      <c r="AM30" s="10"/>
      <c r="AQ30" s="99" t="s">
        <v>94</v>
      </c>
      <c r="AR30" s="324">
        <f t="shared" si="30"/>
        <v>0</v>
      </c>
      <c r="AS30" s="326"/>
      <c r="AT30" s="325"/>
      <c r="AU30" s="141">
        <f t="shared" si="31"/>
        <v>0</v>
      </c>
      <c r="AV30" s="141">
        <f t="shared" si="28"/>
        <v>0</v>
      </c>
      <c r="AW30" s="141">
        <f t="shared" si="28"/>
        <v>0</v>
      </c>
      <c r="AX30" s="327">
        <f t="shared" si="28"/>
        <v>0</v>
      </c>
      <c r="AY30" s="328"/>
      <c r="AZ30" s="329"/>
      <c r="BA30" s="324">
        <f t="shared" si="32"/>
        <v>0</v>
      </c>
      <c r="BB30" s="325"/>
      <c r="BC30" s="324">
        <f t="shared" si="33"/>
        <v>0</v>
      </c>
      <c r="BD30" s="325"/>
      <c r="BE30" s="97" t="s">
        <v>85</v>
      </c>
      <c r="BF30" s="324">
        <f t="shared" si="34"/>
        <v>0</v>
      </c>
      <c r="BG30" s="325"/>
      <c r="BH30" s="324">
        <f t="shared" si="35"/>
        <v>0</v>
      </c>
      <c r="BI30" s="325"/>
      <c r="BJ30" s="97">
        <v>18</v>
      </c>
      <c r="BK30" s="330">
        <f t="shared" si="36"/>
        <v>0</v>
      </c>
      <c r="BL30" s="326"/>
      <c r="BM30" s="325"/>
      <c r="BN30" s="141">
        <f t="shared" si="37"/>
        <v>0</v>
      </c>
      <c r="BO30" s="141">
        <f t="shared" si="29"/>
        <v>0</v>
      </c>
      <c r="BP30" s="141">
        <f t="shared" si="29"/>
        <v>0</v>
      </c>
      <c r="BQ30" s="327">
        <f t="shared" si="29"/>
        <v>0</v>
      </c>
      <c r="BR30" s="328"/>
      <c r="BS30" s="329"/>
      <c r="BT30" s="324">
        <f t="shared" si="38"/>
        <v>0</v>
      </c>
      <c r="BU30" s="325"/>
      <c r="BV30" s="324">
        <f t="shared" si="39"/>
        <v>0</v>
      </c>
      <c r="BW30" s="325"/>
      <c r="BX30" s="97" t="s">
        <v>85</v>
      </c>
      <c r="BY30" s="324">
        <f t="shared" si="40"/>
        <v>0</v>
      </c>
      <c r="BZ30" s="325"/>
      <c r="CA30" s="324">
        <f t="shared" si="41"/>
        <v>0</v>
      </c>
      <c r="CB30" s="325"/>
      <c r="CC30" s="10"/>
      <c r="CD30" s="10"/>
      <c r="CE30" s="10"/>
      <c r="CF30" s="10"/>
    </row>
    <row r="31" spans="1:84" ht="21.75" customHeight="1" x14ac:dyDescent="0.15">
      <c r="A31" s="99" t="s">
        <v>95</v>
      </c>
      <c r="B31" s="195"/>
      <c r="C31" s="196"/>
      <c r="D31" s="196"/>
      <c r="E31" s="106"/>
      <c r="F31" s="110"/>
      <c r="G31" s="110"/>
      <c r="H31" s="197"/>
      <c r="I31" s="198"/>
      <c r="J31" s="198"/>
      <c r="K31" s="199"/>
      <c r="L31" s="200"/>
      <c r="M31" s="199"/>
      <c r="N31" s="200"/>
      <c r="O31" s="97" t="s">
        <v>85</v>
      </c>
      <c r="P31" s="199"/>
      <c r="Q31" s="200"/>
      <c r="R31" s="199"/>
      <c r="S31" s="200"/>
      <c r="T31" s="97">
        <v>19</v>
      </c>
      <c r="U31" s="201"/>
      <c r="V31" s="196"/>
      <c r="W31" s="196"/>
      <c r="X31" s="106"/>
      <c r="Y31" s="110"/>
      <c r="Z31" s="110"/>
      <c r="AA31" s="197"/>
      <c r="AB31" s="198"/>
      <c r="AC31" s="198"/>
      <c r="AD31" s="199"/>
      <c r="AE31" s="200"/>
      <c r="AF31" s="199"/>
      <c r="AG31" s="200"/>
      <c r="AH31" s="97" t="s">
        <v>85</v>
      </c>
      <c r="AI31" s="199"/>
      <c r="AJ31" s="200"/>
      <c r="AK31" s="199"/>
      <c r="AL31" s="200"/>
      <c r="AM31" s="10"/>
      <c r="AQ31" s="99" t="s">
        <v>95</v>
      </c>
      <c r="AR31" s="324">
        <f t="shared" si="30"/>
        <v>0</v>
      </c>
      <c r="AS31" s="326"/>
      <c r="AT31" s="325"/>
      <c r="AU31" s="141">
        <f t="shared" si="31"/>
        <v>0</v>
      </c>
      <c r="AV31" s="141">
        <f t="shared" si="28"/>
        <v>0</v>
      </c>
      <c r="AW31" s="141">
        <f t="shared" si="28"/>
        <v>0</v>
      </c>
      <c r="AX31" s="327">
        <f t="shared" si="28"/>
        <v>0</v>
      </c>
      <c r="AY31" s="328"/>
      <c r="AZ31" s="329"/>
      <c r="BA31" s="324">
        <f t="shared" si="32"/>
        <v>0</v>
      </c>
      <c r="BB31" s="325"/>
      <c r="BC31" s="324">
        <f t="shared" si="33"/>
        <v>0</v>
      </c>
      <c r="BD31" s="325"/>
      <c r="BE31" s="97" t="s">
        <v>85</v>
      </c>
      <c r="BF31" s="324">
        <f t="shared" si="34"/>
        <v>0</v>
      </c>
      <c r="BG31" s="325"/>
      <c r="BH31" s="324">
        <f t="shared" si="35"/>
        <v>0</v>
      </c>
      <c r="BI31" s="325"/>
      <c r="BJ31" s="97">
        <v>19</v>
      </c>
      <c r="BK31" s="330">
        <f t="shared" si="36"/>
        <v>0</v>
      </c>
      <c r="BL31" s="326"/>
      <c r="BM31" s="325"/>
      <c r="BN31" s="141">
        <f t="shared" si="37"/>
        <v>0</v>
      </c>
      <c r="BO31" s="141">
        <f t="shared" si="29"/>
        <v>0</v>
      </c>
      <c r="BP31" s="141">
        <f t="shared" si="29"/>
        <v>0</v>
      </c>
      <c r="BQ31" s="327">
        <f t="shared" si="29"/>
        <v>0</v>
      </c>
      <c r="BR31" s="328"/>
      <c r="BS31" s="329"/>
      <c r="BT31" s="324">
        <f t="shared" si="38"/>
        <v>0</v>
      </c>
      <c r="BU31" s="325"/>
      <c r="BV31" s="324">
        <f t="shared" si="39"/>
        <v>0</v>
      </c>
      <c r="BW31" s="325"/>
      <c r="BX31" s="97" t="s">
        <v>85</v>
      </c>
      <c r="BY31" s="324">
        <f t="shared" si="40"/>
        <v>0</v>
      </c>
      <c r="BZ31" s="325"/>
      <c r="CA31" s="324">
        <f t="shared" si="41"/>
        <v>0</v>
      </c>
      <c r="CB31" s="325"/>
      <c r="CC31" s="10"/>
      <c r="CD31" s="10"/>
      <c r="CE31" s="10"/>
      <c r="CF31" s="10"/>
    </row>
    <row r="32" spans="1:84" ht="21.75" customHeight="1" x14ac:dyDescent="0.15">
      <c r="A32" s="99" t="s">
        <v>96</v>
      </c>
      <c r="B32" s="195"/>
      <c r="C32" s="196"/>
      <c r="D32" s="196"/>
      <c r="E32" s="106"/>
      <c r="F32" s="110"/>
      <c r="G32" s="110"/>
      <c r="H32" s="197"/>
      <c r="I32" s="198"/>
      <c r="J32" s="198"/>
      <c r="K32" s="199"/>
      <c r="L32" s="200"/>
      <c r="M32" s="199"/>
      <c r="N32" s="200"/>
      <c r="O32" s="97" t="s">
        <v>85</v>
      </c>
      <c r="P32" s="199"/>
      <c r="Q32" s="200"/>
      <c r="R32" s="199"/>
      <c r="S32" s="200"/>
      <c r="T32" s="97">
        <v>20</v>
      </c>
      <c r="U32" s="201"/>
      <c r="V32" s="196"/>
      <c r="W32" s="196"/>
      <c r="X32" s="106"/>
      <c r="Y32" s="110"/>
      <c r="Z32" s="110"/>
      <c r="AA32" s="197"/>
      <c r="AB32" s="198"/>
      <c r="AC32" s="198"/>
      <c r="AD32" s="199"/>
      <c r="AE32" s="200"/>
      <c r="AF32" s="199"/>
      <c r="AG32" s="200"/>
      <c r="AH32" s="97" t="s">
        <v>85</v>
      </c>
      <c r="AI32" s="199"/>
      <c r="AJ32" s="200"/>
      <c r="AK32" s="199"/>
      <c r="AL32" s="200"/>
      <c r="AM32" s="10"/>
      <c r="AQ32" s="99" t="s">
        <v>96</v>
      </c>
      <c r="AR32" s="324">
        <f t="shared" si="30"/>
        <v>0</v>
      </c>
      <c r="AS32" s="326"/>
      <c r="AT32" s="325"/>
      <c r="AU32" s="141">
        <f t="shared" si="31"/>
        <v>0</v>
      </c>
      <c r="AV32" s="141">
        <f t="shared" si="28"/>
        <v>0</v>
      </c>
      <c r="AW32" s="141">
        <f t="shared" si="28"/>
        <v>0</v>
      </c>
      <c r="AX32" s="327">
        <f t="shared" si="28"/>
        <v>0</v>
      </c>
      <c r="AY32" s="328"/>
      <c r="AZ32" s="329"/>
      <c r="BA32" s="324">
        <f>K32</f>
        <v>0</v>
      </c>
      <c r="BB32" s="325"/>
      <c r="BC32" s="324">
        <f t="shared" si="33"/>
        <v>0</v>
      </c>
      <c r="BD32" s="325"/>
      <c r="BE32" s="97" t="s">
        <v>85</v>
      </c>
      <c r="BF32" s="324">
        <f>P32</f>
        <v>0</v>
      </c>
      <c r="BG32" s="325"/>
      <c r="BH32" s="324">
        <f t="shared" si="35"/>
        <v>0</v>
      </c>
      <c r="BI32" s="325"/>
      <c r="BJ32" s="97">
        <v>20</v>
      </c>
      <c r="BK32" s="330">
        <f t="shared" si="36"/>
        <v>0</v>
      </c>
      <c r="BL32" s="326"/>
      <c r="BM32" s="325"/>
      <c r="BN32" s="141">
        <f t="shared" si="37"/>
        <v>0</v>
      </c>
      <c r="BO32" s="141">
        <f t="shared" si="29"/>
        <v>0</v>
      </c>
      <c r="BP32" s="141">
        <f t="shared" si="29"/>
        <v>0</v>
      </c>
      <c r="BQ32" s="327">
        <f t="shared" si="29"/>
        <v>0</v>
      </c>
      <c r="BR32" s="328"/>
      <c r="BS32" s="329"/>
      <c r="BT32" s="324">
        <f t="shared" si="38"/>
        <v>0</v>
      </c>
      <c r="BU32" s="325"/>
      <c r="BV32" s="324">
        <f t="shared" si="39"/>
        <v>0</v>
      </c>
      <c r="BW32" s="325"/>
      <c r="BX32" s="97" t="s">
        <v>85</v>
      </c>
      <c r="BY32" s="324">
        <f t="shared" si="40"/>
        <v>0</v>
      </c>
      <c r="BZ32" s="325"/>
      <c r="CA32" s="324">
        <f t="shared" si="41"/>
        <v>0</v>
      </c>
      <c r="CB32" s="325"/>
      <c r="CC32" s="10"/>
      <c r="CD32" s="10"/>
      <c r="CE32" s="10"/>
      <c r="CF32" s="10"/>
    </row>
    <row r="33" spans="1:86" ht="21.75" hidden="1" customHeight="1" x14ac:dyDescent="0.15">
      <c r="A33" s="100"/>
      <c r="B33" s="193">
        <f>COUNTA($B23:$H23)+SUM(B34:D37)</f>
        <v>0</v>
      </c>
      <c r="C33" s="194"/>
      <c r="D33" s="194"/>
      <c r="E33" s="102">
        <f>COUNTA($B24:$H24)+SUM(E34:E37)</f>
        <v>0</v>
      </c>
      <c r="F33" s="102">
        <f>COUNTA($B25:$H25)+SUM(F34:F37)</f>
        <v>0</v>
      </c>
      <c r="G33" s="102">
        <f>COUNTA($B26:$H26)+SUM(G34:G37)</f>
        <v>0</v>
      </c>
      <c r="H33" s="193">
        <f>COUNTA($B27:$H27)+SUM(H34:J37)</f>
        <v>0</v>
      </c>
      <c r="I33" s="194"/>
      <c r="J33" s="194"/>
      <c r="K33" s="193">
        <f>COUNTA($B28:$H28)+SUM(K34:L37)</f>
        <v>0</v>
      </c>
      <c r="L33" s="194"/>
      <c r="M33" s="193">
        <f>COUNTA($B29:$H29)+SUM(M34:N37)</f>
        <v>0</v>
      </c>
      <c r="N33" s="194"/>
      <c r="O33" s="102">
        <f>COUNTA($B30:$H30)+SUM(O34:O37)</f>
        <v>0</v>
      </c>
      <c r="P33" s="193">
        <f>COUNTA($B31:$H31)+SUM(P34:Q37)</f>
        <v>0</v>
      </c>
      <c r="Q33" s="194"/>
      <c r="R33" s="193">
        <f>COUNTA($B32:$H32)+SUM(R34:R37)</f>
        <v>0</v>
      </c>
      <c r="S33" s="194"/>
      <c r="T33" s="101"/>
      <c r="U33" s="202">
        <f>COUNTA($U23:$AA23)+SUM(U34:W37)</f>
        <v>0</v>
      </c>
      <c r="V33" s="194"/>
      <c r="W33" s="194"/>
      <c r="X33" s="103">
        <f>COUNTA($U24:$AA24)+SUM(X34:X37)</f>
        <v>0</v>
      </c>
      <c r="Y33" s="103">
        <f>COUNTA($U25:$AA25)+SUM(Y34:Y37)</f>
        <v>0</v>
      </c>
      <c r="Z33" s="103">
        <f>COUNTA($U26:$AA26)+SUM(Z34:Z37)</f>
        <v>0</v>
      </c>
      <c r="AA33" s="320">
        <f>COUNTA($U27:$AA27)+SUM(AA34:AC37)</f>
        <v>0</v>
      </c>
      <c r="AB33" s="194"/>
      <c r="AC33" s="194"/>
      <c r="AD33" s="320">
        <f>COUNTA($U28:$AA28)+SUM(AD34:AE37)</f>
        <v>0</v>
      </c>
      <c r="AE33" s="194"/>
      <c r="AF33" s="320">
        <f>COUNTA($U29:$AA29)+SUM(AF34:AG37)</f>
        <v>0</v>
      </c>
      <c r="AG33" s="194"/>
      <c r="AH33" s="103">
        <f>COUNTA($U30:$AA30)+SUM(AH34:AH37)</f>
        <v>0</v>
      </c>
      <c r="AI33" s="320">
        <f>COUNTA($U31:$AA31)+SUM(AI34:AJ37)</f>
        <v>0</v>
      </c>
      <c r="AJ33" s="194"/>
      <c r="AK33" s="320">
        <f>COUNTA($U32:$AA32)+SUM(AK34:AK37)</f>
        <v>0</v>
      </c>
      <c r="AL33" s="194"/>
      <c r="AM33" s="10"/>
      <c r="AQ33" s="100"/>
      <c r="AR33" s="193">
        <f>COUNTA($B23:$H23)+SUM(AR34:AT37)</f>
        <v>0</v>
      </c>
      <c r="AS33" s="194"/>
      <c r="AT33" s="194"/>
      <c r="AU33" s="102">
        <f>COUNTA($B24:$H24)+SUM(AU34:AU37)</f>
        <v>0</v>
      </c>
      <c r="AV33" s="102">
        <f>COUNTA($B25:$H25)+SUM(AV34:AV37)</f>
        <v>0</v>
      </c>
      <c r="AW33" s="102">
        <f>COUNTA($B26:$H26)+SUM(AW34:AW37)</f>
        <v>0</v>
      </c>
      <c r="AX33" s="193">
        <f>COUNTA($B27:$H27)+SUM(AX34:AZ37)</f>
        <v>0</v>
      </c>
      <c r="AY33" s="194"/>
      <c r="AZ33" s="194"/>
      <c r="BA33" s="193">
        <f>COUNTA($B28:$H28)+SUM(BA34:BB37)</f>
        <v>0</v>
      </c>
      <c r="BB33" s="194"/>
      <c r="BC33" s="193">
        <f>COUNTA($B29:$H29)+SUM(BC34:BD37)</f>
        <v>0</v>
      </c>
      <c r="BD33" s="194"/>
      <c r="BE33" s="102">
        <f>COUNTA($B30:$H30)+SUM(BE34:BE37)</f>
        <v>0</v>
      </c>
      <c r="BF33" s="193">
        <f>COUNTA($B31:$H31)+SUM(BF34:BG37)</f>
        <v>0</v>
      </c>
      <c r="BG33" s="194"/>
      <c r="BH33" s="193">
        <f>COUNTA($B32:$H32)+SUM(BH34:BH37)</f>
        <v>0</v>
      </c>
      <c r="BI33" s="194"/>
      <c r="BJ33" s="101"/>
      <c r="BK33" s="202">
        <f>COUNTA($U23:$AA23)+SUM(BK34:BM37)</f>
        <v>0</v>
      </c>
      <c r="BL33" s="194"/>
      <c r="BM33" s="194"/>
      <c r="BN33" s="103">
        <f>COUNTA($U24:$AA24)+SUM(BN34:BN37)</f>
        <v>0</v>
      </c>
      <c r="BO33" s="103">
        <f>COUNTA($U25:$AA25)+SUM(BO34:BO37)</f>
        <v>0</v>
      </c>
      <c r="BP33" s="103">
        <f>COUNTA($U26:$AA26)+SUM(BP34:BP37)</f>
        <v>0</v>
      </c>
      <c r="BQ33" s="320">
        <f>COUNTA($U27:$AA27)+SUM(BQ34:BS37)</f>
        <v>0</v>
      </c>
      <c r="BR33" s="194"/>
      <c r="BS33" s="194"/>
      <c r="BT33" s="320">
        <f>COUNTA($U28:$AA28)+SUM(BT34:BU37)</f>
        <v>0</v>
      </c>
      <c r="BU33" s="194"/>
      <c r="BV33" s="320">
        <f>COUNTA($U29:$AA29)+SUM(BV34:BW37)</f>
        <v>0</v>
      </c>
      <c r="BW33" s="194"/>
      <c r="BX33" s="103">
        <f>COUNTA($U30:$AA30)+SUM(BX34:BX37)</f>
        <v>0</v>
      </c>
      <c r="BY33" s="320">
        <f>COUNTA($U31:$AA31)+SUM(BY34:BZ37)</f>
        <v>0</v>
      </c>
      <c r="BZ33" s="194"/>
      <c r="CA33" s="320">
        <f>COUNTA($U32:$AA32)+SUM(CA34:CA37)</f>
        <v>0</v>
      </c>
      <c r="CB33" s="194"/>
      <c r="CC33" s="10"/>
      <c r="CD33" s="10"/>
      <c r="CE33" s="10"/>
      <c r="CF33" s="10"/>
    </row>
    <row r="34" spans="1:86" ht="21.75" hidden="1" customHeight="1" x14ac:dyDescent="0.15">
      <c r="A34" s="100"/>
      <c r="B34" s="270">
        <f>IF((COUNT($K23)+COUNT($M23)+COUNT($P23))+COUNT($R23)=4,1,0)</f>
        <v>0</v>
      </c>
      <c r="C34" s="271"/>
      <c r="D34" s="271"/>
      <c r="E34" s="101">
        <f>IF((COUNT($K24)+COUNT($M24)+COUNT($P24))+COUNT($R24)=4,1,0)</f>
        <v>0</v>
      </c>
      <c r="F34" s="101">
        <f>IF((COUNT($K25)+COUNT($M25)+COUNT($P25))+COUNT($R25)=4,1,0)</f>
        <v>0</v>
      </c>
      <c r="G34" s="101">
        <f>IF((COUNT($K26)+COUNT($M26)+COUNT($P26))+COUNT($R26)=4,1,0)</f>
        <v>0</v>
      </c>
      <c r="H34" s="270">
        <f>IF((COUNT($K27)+COUNT($M27)+COUNT($P27))+COUNT($R27)=4,1,0)</f>
        <v>0</v>
      </c>
      <c r="I34" s="271"/>
      <c r="J34" s="271"/>
      <c r="K34" s="270">
        <f>IF((COUNT($K28)+COUNT($M28)+COUNT($P28))+COUNT($R28)=4,1,0)</f>
        <v>0</v>
      </c>
      <c r="L34" s="271"/>
      <c r="M34" s="270">
        <f>IF((COUNT($K29)+COUNT($M29)+COUNT($P29))+COUNT($R29)=4,1,0)</f>
        <v>0</v>
      </c>
      <c r="N34" s="271"/>
      <c r="O34" s="101">
        <f>IF((COUNT($K30)+COUNT($M30)+COUNT($P30))+COUNT($R30)=4,1,0)</f>
        <v>0</v>
      </c>
      <c r="P34" s="270">
        <f>IF((COUNT($K31)+COUNT($M31)+COUNT($P31))+COUNT($R31)=4,1,0)</f>
        <v>0</v>
      </c>
      <c r="Q34" s="271"/>
      <c r="R34" s="270">
        <f>IF((COUNT($K32)+COUNT($M32)+COUNT($P32))+COUNT($R32)=4,1,0)</f>
        <v>0</v>
      </c>
      <c r="S34" s="271"/>
      <c r="T34" s="101"/>
      <c r="U34" s="270">
        <f>IF((COUNT($AD23)+COUNT($AF23)+COUNT($AI23))+COUNT($AK23)=4,1,0)</f>
        <v>0</v>
      </c>
      <c r="V34" s="271"/>
      <c r="W34" s="271"/>
      <c r="X34" s="101">
        <f>IF((COUNT($AD24)+COUNT($AF24)+COUNT($AI24))+COUNT($AK24)=4,1,0)</f>
        <v>0</v>
      </c>
      <c r="Y34" s="101">
        <f>IF((COUNT($AD25)+COUNT($AF25)+COUNT($AI25))+COUNT($AK25)=4,1,0)</f>
        <v>0</v>
      </c>
      <c r="Z34" s="101">
        <f>IF((COUNT($AD26)+COUNT($AF26)+COUNT($AI26))+COUNT($AK26)=4,1,0)</f>
        <v>0</v>
      </c>
      <c r="AA34" s="270">
        <f>IF((COUNT($AD27)+COUNT($AF27)+COUNT($AI27))+COUNT($AK27)=4,1,0)</f>
        <v>0</v>
      </c>
      <c r="AB34" s="271"/>
      <c r="AC34" s="271"/>
      <c r="AD34" s="270">
        <f>IF((COUNT($AD28)+COUNT($AF28)+COUNT($AI28))+COUNT($AK28)=4,1,0)</f>
        <v>0</v>
      </c>
      <c r="AE34" s="271"/>
      <c r="AF34" s="270">
        <f>IF((COUNT($AD29)+COUNT($AF29)+COUNT($AI29))+COUNT($AK29)=4,1,0)</f>
        <v>0</v>
      </c>
      <c r="AG34" s="271"/>
      <c r="AH34" s="101">
        <f>IF((COUNT($AD30)+COUNT($AF30)+COUNT($AI30))+COUNT($AK30)=4,1,0)</f>
        <v>0</v>
      </c>
      <c r="AI34" s="270">
        <f>IF((COUNT($AD31)+COUNT($AF31)+COUNT($AI31))+COUNT($AK31)=4,1,0)</f>
        <v>0</v>
      </c>
      <c r="AJ34" s="271"/>
      <c r="AK34" s="270">
        <f>IF((COUNT($AD32)+COUNT($AF32)+COUNT($AI32))+COUNT($AK32)=4,1,0)</f>
        <v>0</v>
      </c>
      <c r="AL34" s="271"/>
      <c r="AM34" s="10"/>
      <c r="AQ34" s="100"/>
      <c r="AR34" s="270">
        <f>IF((COUNT($K23)+COUNT($M23)+COUNT($P23))+COUNT($R23)=4,1,0)</f>
        <v>0</v>
      </c>
      <c r="AS34" s="271"/>
      <c r="AT34" s="271"/>
      <c r="AU34" s="101">
        <f>IF((COUNT($K24)+COUNT($M24)+COUNT($P24))+COUNT($R24)=4,1,0)</f>
        <v>0</v>
      </c>
      <c r="AV34" s="101">
        <f>IF((COUNT($K25)+COUNT($M25)+COUNT($P25))+COUNT($R25)=4,1,0)</f>
        <v>0</v>
      </c>
      <c r="AW34" s="101">
        <f>IF((COUNT($K26)+COUNT($M26)+COUNT($P26))+COUNT($R26)=4,1,0)</f>
        <v>0</v>
      </c>
      <c r="AX34" s="270">
        <f>IF((COUNT($K27)+COUNT($M27)+COUNT($P27))+COUNT($R27)=4,1,0)</f>
        <v>0</v>
      </c>
      <c r="AY34" s="271"/>
      <c r="AZ34" s="271"/>
      <c r="BA34" s="270">
        <f>IF((COUNT($K28)+COUNT($M28)+COUNT($P28))+COUNT($R28)=4,1,0)</f>
        <v>0</v>
      </c>
      <c r="BB34" s="271"/>
      <c r="BC34" s="270">
        <f>IF((COUNT($K29)+COUNT($M29)+COUNT($P29))+COUNT($R29)=4,1,0)</f>
        <v>0</v>
      </c>
      <c r="BD34" s="271"/>
      <c r="BE34" s="101">
        <f>IF((COUNT($K30)+COUNT($M30)+COUNT($P30))+COUNT($R30)=4,1,0)</f>
        <v>0</v>
      </c>
      <c r="BF34" s="270">
        <f>IF((COUNT($K31)+COUNT($M31)+COUNT($P31))+COUNT($R31)=4,1,0)</f>
        <v>0</v>
      </c>
      <c r="BG34" s="271"/>
      <c r="BH34" s="270">
        <f>IF((COUNT($K32)+COUNT($M32)+COUNT($P32))+COUNT($R32)=4,1,0)</f>
        <v>0</v>
      </c>
      <c r="BI34" s="271"/>
      <c r="BJ34" s="101"/>
      <c r="BK34" s="270">
        <f>IF((COUNT($AD23)+COUNT($AF23)+COUNT($AI23))+COUNT($AK23)=4,1,0)</f>
        <v>0</v>
      </c>
      <c r="BL34" s="271"/>
      <c r="BM34" s="271"/>
      <c r="BN34" s="101">
        <f>IF((COUNT($AD24)+COUNT($AF24)+COUNT($AI24))+COUNT($AK24)=4,1,0)</f>
        <v>0</v>
      </c>
      <c r="BO34" s="101">
        <f>IF((COUNT($AD25)+COUNT($AF25)+COUNT($AI25))+COUNT($AK25)=4,1,0)</f>
        <v>0</v>
      </c>
      <c r="BP34" s="101">
        <f>IF((COUNT($AD26)+COUNT($AF26)+COUNT($AI26))+COUNT($AK26)=4,1,0)</f>
        <v>0</v>
      </c>
      <c r="BQ34" s="270">
        <f>IF((COUNT($AD27)+COUNT($AF27)+COUNT($AI27))+COUNT($AK27)=4,1,0)</f>
        <v>0</v>
      </c>
      <c r="BR34" s="271"/>
      <c r="BS34" s="271"/>
      <c r="BT34" s="270">
        <f>IF((COUNT($AD28)+COUNT($AF28)+COUNT($AI28))+COUNT($AK28)=4,1,0)</f>
        <v>0</v>
      </c>
      <c r="BU34" s="271"/>
      <c r="BV34" s="270">
        <f>IF((COUNT($AD29)+COUNT($AF29)+COUNT($AI29))+COUNT($AK29)=4,1,0)</f>
        <v>0</v>
      </c>
      <c r="BW34" s="271"/>
      <c r="BX34" s="101">
        <f>IF((COUNT($AD30)+COUNT($AF30)+COUNT($AI30))+COUNT($AK30)=4,1,0)</f>
        <v>0</v>
      </c>
      <c r="BY34" s="270">
        <f>IF((COUNT($AD31)+COUNT($AF31)+COUNT($AI31))+COUNT($AK31)=4,1,0)</f>
        <v>0</v>
      </c>
      <c r="BZ34" s="271"/>
      <c r="CA34" s="270">
        <f>IF((COUNT($AD32)+COUNT($AF32)+COUNT($AI32))+COUNT($AK32)=4,1,0)</f>
        <v>0</v>
      </c>
      <c r="CB34" s="271"/>
      <c r="CC34" s="10"/>
      <c r="CD34" s="10"/>
      <c r="CE34" s="10"/>
      <c r="CF34" s="10"/>
    </row>
    <row r="35" spans="1:86" ht="21.75" hidden="1" customHeight="1" x14ac:dyDescent="0.15">
      <c r="A35" s="100"/>
      <c r="B35" s="270">
        <f>IF(IF(COUNT($K23)=0,1,0)+IF((COUNT($M23)+COUNT($P23)+COUNT($R23))=3,1,0)=2,1,0)</f>
        <v>0</v>
      </c>
      <c r="C35" s="271"/>
      <c r="D35" s="271"/>
      <c r="E35" s="101">
        <f>IF(IF(COUNT($K24)=0,1,0)+IF((COUNT($M24)+COUNT($P24)+COUNT($R24))=3,1,0)=2,1,0)</f>
        <v>0</v>
      </c>
      <c r="F35" s="101">
        <f>IF(IF(COUNT($K25)=0,1,0)+IF((COUNT($M25)+COUNT($P25)+COUNT($R25))=3,1,0)=2,1,0)</f>
        <v>0</v>
      </c>
      <c r="G35" s="101">
        <f>IF(IF(COUNT($K26)=0,1,0)+IF((COUNT($M26)+COUNT($P26)+COUNT($R26))=3,1,0)=2,1,0)</f>
        <v>0</v>
      </c>
      <c r="H35" s="270">
        <f>IF(IF(COUNT($K27)=0,1,0)+IF((COUNT($M27)+COUNT($P27)+COUNT($R27))=3,1,0)=2,1,0)</f>
        <v>0</v>
      </c>
      <c r="I35" s="271"/>
      <c r="J35" s="271"/>
      <c r="K35" s="270">
        <f>IF(IF(COUNT($K28)=0,1,0)+IF((COUNT($M28)+COUNT($P28)+COUNT($R28))=3,1,0)=2,1,0)</f>
        <v>0</v>
      </c>
      <c r="L35" s="271"/>
      <c r="M35" s="270">
        <f>IF(IF(COUNT($K29)=0,1,0)+IF((COUNT($M29)+COUNT($P29)+COUNT($R29))=3,1,0)=2,1,0)</f>
        <v>0</v>
      </c>
      <c r="N35" s="271"/>
      <c r="O35" s="101">
        <f>IF(IF(COUNT($K30)=0,1,0)+IF((COUNT($M30)+COUNT($P30)+COUNT($R30))=3,1,0)=2,1,0)</f>
        <v>0</v>
      </c>
      <c r="P35" s="270">
        <f>IF(IF(COUNT($K31)=0,1,0)+IF((COUNT($M31)+COUNT($P31)+COUNT($R31))=3,1,0)=2,1,0)</f>
        <v>0</v>
      </c>
      <c r="Q35" s="271"/>
      <c r="R35" s="270">
        <f>IF(IF(COUNT($K32)=0,1,0)+IF((COUNT($M32)+COUNT($P32)+COUNT($R32))=3,1,0)=2,1,0)</f>
        <v>0</v>
      </c>
      <c r="S35" s="271"/>
      <c r="T35" s="101"/>
      <c r="U35" s="270">
        <f>IF(IF(COUNT($AD23)=0,1,0)+IF((COUNT($AF23)+COUNT($AI23)+COUNT($AK23))=3,1,0)=2,1,0)</f>
        <v>0</v>
      </c>
      <c r="V35" s="271"/>
      <c r="W35" s="271"/>
      <c r="X35" s="101">
        <f>IF(IF(COUNT($AD24)=0,1,0)+IF((COUNT($AF24)+COUNT($AI24)+COUNT($AK24))=3,1,0)=2,1,0)</f>
        <v>0</v>
      </c>
      <c r="Y35" s="101">
        <f>IF(IF(COUNT($AD25)=0,1,0)+IF((COUNT($AF25)+COUNT($AI25)+COUNT($AK25))=3,1,0)=2,1,0)</f>
        <v>0</v>
      </c>
      <c r="Z35" s="101">
        <f>IF(IF(COUNT($AD26)=0,1,0)+IF((COUNT($AF26)+COUNT($AI26)+COUNT($AK26))=3,1,0)=2,1,0)</f>
        <v>0</v>
      </c>
      <c r="AA35" s="270">
        <f>IF(IF(COUNT($AD27)=0,1,0)+IF((COUNT($AF27)+COUNT($AI27)+COUNT($AK27))=3,1,0)=2,1,0)</f>
        <v>0</v>
      </c>
      <c r="AB35" s="271"/>
      <c r="AC35" s="271"/>
      <c r="AD35" s="270">
        <f>IF(IF(COUNT($AD28)=0,1,0)+IF((COUNT($AF28)+COUNT($AI28)+COUNT($AK28))=3,1,0)=2,1,0)</f>
        <v>0</v>
      </c>
      <c r="AE35" s="271"/>
      <c r="AF35" s="270">
        <f>IF(IF(COUNT($AD29)=0,1,0)+IF((COUNT($AF29)+COUNT($AI29)+COUNT($AK29))=3,1,0)=2,1,0)</f>
        <v>0</v>
      </c>
      <c r="AG35" s="271"/>
      <c r="AH35" s="101">
        <f>IF(IF(COUNT($AD30)=0,1,0)+IF((COUNT($AF30)+COUNT($AI30)+COUNT($AK30))=3,1,0)=2,1,0)</f>
        <v>0</v>
      </c>
      <c r="AI35" s="270">
        <f>IF(IF(COUNT($AD31)=0,1,0)+IF((COUNT($AF31)+COUNT($AI31)+COUNT($AK31))=3,1,0)=2,1,0)</f>
        <v>0</v>
      </c>
      <c r="AJ35" s="271"/>
      <c r="AK35" s="270">
        <f>IF(IF(COUNT($AD32)=0,1,0)+IF((COUNT($AF32)+COUNT($AI32)+COUNT($AK32))=3,1,0)=2,1,0)</f>
        <v>0</v>
      </c>
      <c r="AL35" s="271"/>
      <c r="AM35" s="10"/>
      <c r="AQ35" s="100"/>
      <c r="AR35" s="270">
        <f>IF(IF(COUNT($K23)=0,1,0)+IF((COUNT($M23)+COUNT($P23)+COUNT($R23))=3,1,0)=2,1,0)</f>
        <v>0</v>
      </c>
      <c r="AS35" s="271"/>
      <c r="AT35" s="271"/>
      <c r="AU35" s="101">
        <f>IF(IF(COUNT($K24)=0,1,0)+IF((COUNT($M24)+COUNT($P24)+COUNT($R24))=3,1,0)=2,1,0)</f>
        <v>0</v>
      </c>
      <c r="AV35" s="101">
        <f>IF(IF(COUNT($K25)=0,1,0)+IF((COUNT($M25)+COUNT($P25)+COUNT($R25))=3,1,0)=2,1,0)</f>
        <v>0</v>
      </c>
      <c r="AW35" s="101">
        <f>IF(IF(COUNT($K26)=0,1,0)+IF((COUNT($M26)+COUNT($P26)+COUNT($R26))=3,1,0)=2,1,0)</f>
        <v>0</v>
      </c>
      <c r="AX35" s="270">
        <f>IF(IF(COUNT($K27)=0,1,0)+IF((COUNT($M27)+COUNT($P27)+COUNT($R27))=3,1,0)=2,1,0)</f>
        <v>0</v>
      </c>
      <c r="AY35" s="271"/>
      <c r="AZ35" s="271"/>
      <c r="BA35" s="270">
        <f>IF(IF(COUNT($K28)=0,1,0)+IF((COUNT($M28)+COUNT($P28)+COUNT($R28))=3,1,0)=2,1,0)</f>
        <v>0</v>
      </c>
      <c r="BB35" s="271"/>
      <c r="BC35" s="270">
        <f>IF(IF(COUNT($K29)=0,1,0)+IF((COUNT($M29)+COUNT($P29)+COUNT($R29))=3,1,0)=2,1,0)</f>
        <v>0</v>
      </c>
      <c r="BD35" s="271"/>
      <c r="BE35" s="101">
        <f>IF(IF(COUNT($K30)=0,1,0)+IF((COUNT($M30)+COUNT($P30)+COUNT($R30))=3,1,0)=2,1,0)</f>
        <v>0</v>
      </c>
      <c r="BF35" s="270">
        <f>IF(IF(COUNT($K31)=0,1,0)+IF((COUNT($M31)+COUNT($P31)+COUNT($R31))=3,1,0)=2,1,0)</f>
        <v>0</v>
      </c>
      <c r="BG35" s="271"/>
      <c r="BH35" s="270">
        <f>IF(IF(COUNT($K32)=0,1,0)+IF((COUNT($M32)+COUNT($P32)+COUNT($R32))=3,1,0)=2,1,0)</f>
        <v>0</v>
      </c>
      <c r="BI35" s="271"/>
      <c r="BJ35" s="101"/>
      <c r="BK35" s="270">
        <f>IF(IF(COUNT($AD23)=0,1,0)+IF((COUNT($AF23)+COUNT($AI23)+COUNT($AK23))=3,1,0)=2,1,0)</f>
        <v>0</v>
      </c>
      <c r="BL35" s="271"/>
      <c r="BM35" s="271"/>
      <c r="BN35" s="101">
        <f>IF(IF(COUNT($AD24)=0,1,0)+IF((COUNT($AF24)+COUNT($AI24)+COUNT($AK24))=3,1,0)=2,1,0)</f>
        <v>0</v>
      </c>
      <c r="BO35" s="101">
        <f>IF(IF(COUNT($AD25)=0,1,0)+IF((COUNT($AF25)+COUNT($AI25)+COUNT($AK25))=3,1,0)=2,1,0)</f>
        <v>0</v>
      </c>
      <c r="BP35" s="101">
        <f>IF(IF(COUNT($AD26)=0,1,0)+IF((COUNT($AF26)+COUNT($AI26)+COUNT($AK26))=3,1,0)=2,1,0)</f>
        <v>0</v>
      </c>
      <c r="BQ35" s="270">
        <f>IF(IF(COUNT($AD27)=0,1,0)+IF((COUNT($AF27)+COUNT($AI27)+COUNT($AK27))=3,1,0)=2,1,0)</f>
        <v>0</v>
      </c>
      <c r="BR35" s="271"/>
      <c r="BS35" s="271"/>
      <c r="BT35" s="270">
        <f>IF(IF(COUNT($AD28)=0,1,0)+IF((COUNT($AF28)+COUNT($AI28)+COUNT($AK28))=3,1,0)=2,1,0)</f>
        <v>0</v>
      </c>
      <c r="BU35" s="271"/>
      <c r="BV35" s="270">
        <f>IF(IF(COUNT($AD29)=0,1,0)+IF((COUNT($AF29)+COUNT($AI29)+COUNT($AK29))=3,1,0)=2,1,0)</f>
        <v>0</v>
      </c>
      <c r="BW35" s="271"/>
      <c r="BX35" s="101">
        <f>IF(IF(COUNT($AD30)=0,1,0)+IF((COUNT($AF30)+COUNT($AI30)+COUNT($AK30))=3,1,0)=2,1,0)</f>
        <v>0</v>
      </c>
      <c r="BY35" s="270">
        <f>IF(IF(COUNT($AD31)=0,1,0)+IF((COUNT($AF31)+COUNT($AI31)+COUNT($AK31))=3,1,0)=2,1,0)</f>
        <v>0</v>
      </c>
      <c r="BZ35" s="271"/>
      <c r="CA35" s="270">
        <f>IF(IF(COUNT($AD32)=0,1,0)+IF((COUNT($AF32)+COUNT($AI32)+COUNT($AK32))=3,1,0)=2,1,0)</f>
        <v>0</v>
      </c>
      <c r="CB35" s="271"/>
      <c r="CC35" s="10"/>
      <c r="CD35" s="10"/>
      <c r="CE35" s="10"/>
      <c r="CF35" s="10"/>
    </row>
    <row r="36" spans="1:86" ht="21.75" hidden="1" customHeight="1" x14ac:dyDescent="0.15">
      <c r="A36" s="100"/>
      <c r="B36" s="270">
        <f>IF(IF(COUNT($K23)=0,1,0)+IF(COUNT($M23)=0,1,0)+IF(COUNT($P23)+COUNT($R23)=2,1,0)=3,1,0)</f>
        <v>0</v>
      </c>
      <c r="C36" s="271"/>
      <c r="D36" s="271"/>
      <c r="E36" s="101">
        <f>IF(IF(COUNT($K24)=0,1,0)+IF(COUNT($M24)=0,1,0)+IF(COUNT($P24)+COUNT($R24)=2,1,0)=3,1,0)</f>
        <v>0</v>
      </c>
      <c r="F36" s="101">
        <f>IF(IF(COUNT($K25)=0,1,0)+IF(COUNT($M25)=0,1,0)+IF(COUNT($P25)+COUNT($R25)=2,1,0)=3,1,0)</f>
        <v>0</v>
      </c>
      <c r="G36" s="101">
        <f>IF(IF(COUNT($K26)=0,1,0)+IF(COUNT($M26)=0,1,0)+IF(COUNT($P26)+COUNT($R26)=2,1,0)=3,1,0)</f>
        <v>0</v>
      </c>
      <c r="H36" s="270">
        <f>IF(IF(COUNT($K27)=0,1,0)+IF(COUNT($M27)=0,1,0)+IF(COUNT($P27)+COUNT($R27)=2,1,0)=3,1,0)</f>
        <v>0</v>
      </c>
      <c r="I36" s="271"/>
      <c r="J36" s="271"/>
      <c r="K36" s="270">
        <f>IF(IF(COUNT($K28)=0,1,0)+IF(COUNT($M28)=0,1,0)+IF(COUNT($P28)+COUNT($R28)=2,1,0)=3,1,0)</f>
        <v>0</v>
      </c>
      <c r="L36" s="271"/>
      <c r="M36" s="270">
        <f>IF(IF(COUNT($K29)=0,1,0)+IF(COUNT($M29)=0,1,0)+IF(COUNT($P29)+COUNT($R29)=2,1,0)=3,1,0)</f>
        <v>0</v>
      </c>
      <c r="N36" s="271"/>
      <c r="O36" s="101">
        <f>IF(IF(COUNT($K30)=0,1,0)+IF(COUNT($M30)=0,1,0)+IF(COUNT($P30)+COUNT($R30)=2,1,0)=3,1,0)</f>
        <v>0</v>
      </c>
      <c r="P36" s="270">
        <f>IF(IF(COUNT($K31)=0,1,0)+IF(COUNT($M31)=0,1,0)+IF(COUNT($P31)+COUNT($R31)=2,1,0)=3,1,0)</f>
        <v>0</v>
      </c>
      <c r="Q36" s="271"/>
      <c r="R36" s="270">
        <f>IF(IF(COUNT($K32)=0,1,0)+IF(COUNT($M32)=0,1,0)+IF(COUNT($P32)+COUNT($R32)=2,1,0)=3,1,0)</f>
        <v>0</v>
      </c>
      <c r="S36" s="271"/>
      <c r="T36" s="101"/>
      <c r="U36" s="270">
        <f>IF(IF(COUNT($AD23)=0,1,0)+IF(COUNT($AF23)=0,1,0)+IF(COUNT($AI23)+COUNT($AK23)=2,1,0)=3,1,0)</f>
        <v>0</v>
      </c>
      <c r="V36" s="271"/>
      <c r="W36" s="271"/>
      <c r="X36" s="101">
        <f>IF(IF(COUNT($AD24)=0,1,0)+IF(COUNT($AF24)=0,1,0)+IF(COUNT($AI24)+COUNT($AK24)=2,1,0)=3,1,0)</f>
        <v>0</v>
      </c>
      <c r="Y36" s="101">
        <f>IF(IF(COUNT($AD25)=0,1,0)+IF(COUNT($AF25)=0,1,0)+IF(COUNT($AI25)+COUNT($AK25)=2,1,0)=3,1,0)</f>
        <v>0</v>
      </c>
      <c r="Z36" s="101">
        <f>IF(IF(COUNT($AD26)=0,1,0)+IF(COUNT($AF26)=0,1,0)+IF(COUNT($AI26)+COUNT($AK26)=2,1,0)=3,1,0)</f>
        <v>0</v>
      </c>
      <c r="AA36" s="270">
        <f>IF(IF(COUNT($AD27)=0,1,0)+IF(COUNT($AF27)=0,1,0)+IF(COUNT($AI27)+COUNT($AK27)=2,1,0)=3,1,0)</f>
        <v>0</v>
      </c>
      <c r="AB36" s="271"/>
      <c r="AC36" s="271"/>
      <c r="AD36" s="270">
        <f>IF(IF(COUNT($AD28)=0,1,0)+IF(COUNT($AF28)=0,1,0)+IF(COUNT($AI28)+COUNT($AK28)=2,1,0)=3,1,0)</f>
        <v>0</v>
      </c>
      <c r="AE36" s="271"/>
      <c r="AF36" s="270">
        <f>IF(IF(COUNT($AD29)=0,1,0)+IF(COUNT($AF29)=0,1,0)+IF(COUNT($AI29)+COUNT($AK29)=2,1,0)=3,1,0)</f>
        <v>0</v>
      </c>
      <c r="AG36" s="271"/>
      <c r="AH36" s="101">
        <f>IF(IF(COUNT($AD30)=0,1,0)+IF(COUNT($AF30)=0,1,0)+IF(COUNT($AI30)+COUNT($AK30)=2,1,0)=3,1,0)</f>
        <v>0</v>
      </c>
      <c r="AI36" s="270">
        <f>IF(IF(COUNT($AD31)=0,1,0)+IF(COUNT($AF31)=0,1,0)+IF(COUNT($AI31)+COUNT($AK31)=2,1,0)=3,1,0)</f>
        <v>0</v>
      </c>
      <c r="AJ36" s="271"/>
      <c r="AK36" s="270">
        <f>IF(IF(COUNT($AD32)=0,1,0)+IF(COUNT($AF32)=0,1,0)+IF(COUNT($AI32)+COUNT($AK32)=2,1,0)=3,1,0)</f>
        <v>0</v>
      </c>
      <c r="AL36" s="271"/>
      <c r="AM36" s="10"/>
      <c r="AQ36" s="100"/>
      <c r="AR36" s="270">
        <f>IF(IF(COUNT($K23)=0,1,0)+IF(COUNT($M23)=0,1,0)+IF(COUNT($P23)+COUNT($R23)=2,1,0)=3,1,0)</f>
        <v>0</v>
      </c>
      <c r="AS36" s="271"/>
      <c r="AT36" s="271"/>
      <c r="AU36" s="101">
        <f>IF(IF(COUNT($K24)=0,1,0)+IF(COUNT($M24)=0,1,0)+IF(COUNT($P24)+COUNT($R24)=2,1,0)=3,1,0)</f>
        <v>0</v>
      </c>
      <c r="AV36" s="101">
        <f>IF(IF(COUNT($K25)=0,1,0)+IF(COUNT($M25)=0,1,0)+IF(COUNT($P25)+COUNT($R25)=2,1,0)=3,1,0)</f>
        <v>0</v>
      </c>
      <c r="AW36" s="101">
        <f>IF(IF(COUNT($K26)=0,1,0)+IF(COUNT($M26)=0,1,0)+IF(COUNT($P26)+COUNT($R26)=2,1,0)=3,1,0)</f>
        <v>0</v>
      </c>
      <c r="AX36" s="270">
        <f>IF(IF(COUNT($K27)=0,1,0)+IF(COUNT($M27)=0,1,0)+IF(COUNT($P27)+COUNT($R27)=2,1,0)=3,1,0)</f>
        <v>0</v>
      </c>
      <c r="AY36" s="271"/>
      <c r="AZ36" s="271"/>
      <c r="BA36" s="270">
        <f>IF(IF(COUNT($K28)=0,1,0)+IF(COUNT($M28)=0,1,0)+IF(COUNT($P28)+COUNT($R28)=2,1,0)=3,1,0)</f>
        <v>0</v>
      </c>
      <c r="BB36" s="271"/>
      <c r="BC36" s="270">
        <f>IF(IF(COUNT($K29)=0,1,0)+IF(COUNT($M29)=0,1,0)+IF(COUNT($P29)+COUNT($R29)=2,1,0)=3,1,0)</f>
        <v>0</v>
      </c>
      <c r="BD36" s="271"/>
      <c r="BE36" s="101">
        <f>IF(IF(COUNT($K30)=0,1,0)+IF(COUNT($M30)=0,1,0)+IF(COUNT($P30)+COUNT($R30)=2,1,0)=3,1,0)</f>
        <v>0</v>
      </c>
      <c r="BF36" s="270">
        <f>IF(IF(COUNT($K31)=0,1,0)+IF(COUNT($M31)=0,1,0)+IF(COUNT($P31)+COUNT($R31)=2,1,0)=3,1,0)</f>
        <v>0</v>
      </c>
      <c r="BG36" s="271"/>
      <c r="BH36" s="270">
        <f>IF(IF(COUNT($K32)=0,1,0)+IF(COUNT($M32)=0,1,0)+IF(COUNT($P32)+COUNT($R32)=2,1,0)=3,1,0)</f>
        <v>0</v>
      </c>
      <c r="BI36" s="271"/>
      <c r="BJ36" s="101"/>
      <c r="BK36" s="270">
        <f>IF(IF(COUNT($AD23)=0,1,0)+IF(COUNT($AF23)=0,1,0)+IF(COUNT($AI23)+COUNT($AK23)=2,1,0)=3,1,0)</f>
        <v>0</v>
      </c>
      <c r="BL36" s="271"/>
      <c r="BM36" s="271"/>
      <c r="BN36" s="101">
        <f>IF(IF(COUNT($AD24)=0,1,0)+IF(COUNT($AF24)=0,1,0)+IF(COUNT($AI24)+COUNT($AK24)=2,1,0)=3,1,0)</f>
        <v>0</v>
      </c>
      <c r="BO36" s="101">
        <f>IF(IF(COUNT($AD25)=0,1,0)+IF(COUNT($AF25)=0,1,0)+IF(COUNT($AI25)+COUNT($AK25)=2,1,0)=3,1,0)</f>
        <v>0</v>
      </c>
      <c r="BP36" s="101">
        <f>IF(IF(COUNT($AD26)=0,1,0)+IF(COUNT($AF26)=0,1,0)+IF(COUNT($AI26)+COUNT($AK26)=2,1,0)=3,1,0)</f>
        <v>0</v>
      </c>
      <c r="BQ36" s="270">
        <f>IF(IF(COUNT($AD27)=0,1,0)+IF(COUNT($AF27)=0,1,0)+IF(COUNT($AI27)+COUNT($AK27)=2,1,0)=3,1,0)</f>
        <v>0</v>
      </c>
      <c r="BR36" s="271"/>
      <c r="BS36" s="271"/>
      <c r="BT36" s="270">
        <f>IF(IF(COUNT($AD28)=0,1,0)+IF(COUNT($AF28)=0,1,0)+IF(COUNT($AI28)+COUNT($AK28)=2,1,0)=3,1,0)</f>
        <v>0</v>
      </c>
      <c r="BU36" s="271"/>
      <c r="BV36" s="270">
        <f>IF(IF(COUNT($AD29)=0,1,0)+IF(COUNT($AF29)=0,1,0)+IF(COUNT($AI29)+COUNT($AK29)=2,1,0)=3,1,0)</f>
        <v>0</v>
      </c>
      <c r="BW36" s="271"/>
      <c r="BX36" s="101">
        <f>IF(IF(COUNT($AD30)=0,1,0)+IF(COUNT($AF30)=0,1,0)+IF(COUNT($AI30)+COUNT($AK30)=2,1,0)=3,1,0)</f>
        <v>0</v>
      </c>
      <c r="BY36" s="270">
        <f>IF(IF(COUNT($AD31)=0,1,0)+IF(COUNT($AF31)=0,1,0)+IF(COUNT($AI31)+COUNT($AK31)=2,1,0)=3,1,0)</f>
        <v>0</v>
      </c>
      <c r="BZ36" s="271"/>
      <c r="CA36" s="270">
        <f>IF(IF(COUNT($AD32)=0,1,0)+IF(COUNT($AF32)=0,1,0)+IF(COUNT($AI32)+COUNT($AK32)=2,1,0)=3,1,0)</f>
        <v>0</v>
      </c>
      <c r="CB36" s="271"/>
      <c r="CC36" s="10"/>
      <c r="CD36" s="10"/>
      <c r="CE36" s="10"/>
      <c r="CF36" s="10"/>
    </row>
    <row r="37" spans="1:86" ht="21.75" hidden="1" customHeight="1" x14ac:dyDescent="0.15">
      <c r="A37" s="100"/>
      <c r="B37" s="270">
        <f>IF(IF(COUNT($K23)=0,1,0)+IF(COUNT($M23)=0,1,0)+IF(COUNT($P23)=0,1,0)+IF(COUNT($R23)=1,1,0)=4,1,0)</f>
        <v>0</v>
      </c>
      <c r="C37" s="271"/>
      <c r="D37" s="271"/>
      <c r="E37" s="101">
        <f>IF(IF(COUNT($K24)=0,1,0)+IF(COUNT($M24)=0,1,0)+IF(COUNT($P24)=0,1,0)+IF(COUNT($R24)=1,1,0)=4,1,0)</f>
        <v>0</v>
      </c>
      <c r="F37" s="101">
        <f>IF(IF(COUNT($K25)=0,1,0)+IF(COUNT($M25)=0,1,0)+IF(COUNT($P25)=0,1,0)+IF(COUNT($R25)=1,1,0)=4,1,0)</f>
        <v>0</v>
      </c>
      <c r="G37" s="101">
        <f>IF(IF(COUNT($K26)=0,1,0)+IF(COUNT($M26)=0,1,0)+IF(COUNT($P26)=0,1,0)+IF(COUNT($R26)=1,1,0)=4,1,0)</f>
        <v>0</v>
      </c>
      <c r="H37" s="270">
        <f>IF(IF(COUNT($K27)=0,1,0)+IF(COUNT($M27)=0,1,0)+IF(COUNT($P27)=0,1,0)+IF(COUNT($R27)=1,1,0)=4,1,0)</f>
        <v>0</v>
      </c>
      <c r="I37" s="271"/>
      <c r="J37" s="271"/>
      <c r="K37" s="270">
        <f>IF(IF(COUNT($K28)=0,1,0)+IF(COUNT($M28)=0,1,0)+IF(COUNT($P28)=0,1,0)+IF(COUNT($R28)=1,1,0)=4,1,0)</f>
        <v>0</v>
      </c>
      <c r="L37" s="271"/>
      <c r="M37" s="270">
        <f>IF(IF(COUNT($K29)=0,1,0)+IF(COUNT($M29)=0,1,0)+IF(COUNT($P29)=0,1,0)+IF(COUNT($R29)=1,1,0)=4,1,0)</f>
        <v>0</v>
      </c>
      <c r="N37" s="271"/>
      <c r="O37" s="101">
        <f>IF(IF(COUNT($K30)=0,1,0)+IF(COUNT($M30)=0,1,0)+IF(COUNT($P30)=0,1,0)+IF(COUNT($R30)=1,1,0)=4,1,0)</f>
        <v>0</v>
      </c>
      <c r="P37" s="270">
        <f>IF(IF(COUNT($K31)=0,1,0)+IF(COUNT($M31)=0,1,0)+IF(COUNT($P31)=0,1,0)+IF(COUNT($R31)=1,1,0)=4,1,0)</f>
        <v>0</v>
      </c>
      <c r="Q37" s="271"/>
      <c r="R37" s="270">
        <f>IF(IF(COUNT($K32)=0,1,0)+IF(COUNT($M32)=0,1,0)+IF(COUNT($P32)=0,1,0)+IF(COUNT($R32)=1,1,0)=4,1,0)</f>
        <v>0</v>
      </c>
      <c r="S37" s="271"/>
      <c r="T37" s="101"/>
      <c r="U37" s="270">
        <f>IF(IF(COUNT($AD23)=0,1,0)+IF(COUNT($AF23)=0,1,0)+IF(COUNT($AI23)=0,1,0)+IF(COUNT($AK23)=1,1,0)=4,1,0)</f>
        <v>0</v>
      </c>
      <c r="V37" s="271"/>
      <c r="W37" s="271"/>
      <c r="X37" s="101">
        <f>IF(IF(COUNT($AD24)=0,1,0)+IF(COUNT($AF24)=0,1,0)+IF(COUNT($AI24)=0,1,0)+IF(COUNT($AK24)=1,1,0)=4,1,0)</f>
        <v>0</v>
      </c>
      <c r="Y37" s="101">
        <f>IF(IF(COUNT($AD25)=0,1,0)+IF(COUNT($AF25)=0,1,0)+IF(COUNT($AI25)=0,1,0)+IF(COUNT($AK25)=1,1,0)=4,1,0)</f>
        <v>0</v>
      </c>
      <c r="Z37" s="101">
        <f>IF(IF(COUNT($AD26)=0,1,0)+IF(COUNT($AF26)=0,1,0)+IF(COUNT($AI26)=0,1,0)+IF(COUNT($AK26)=1,1,0)=4,1,0)</f>
        <v>0</v>
      </c>
      <c r="AA37" s="270">
        <f>IF(IF(COUNT($AD27)=0,1,0)+IF(COUNT($AF27)=0,1,0)+IF(COUNT($AI27)=0,1,0)+IF(COUNT($AK27)=1,1,0)=4,1,0)</f>
        <v>0</v>
      </c>
      <c r="AB37" s="271"/>
      <c r="AC37" s="271"/>
      <c r="AD37" s="270">
        <f>IF(IF(COUNT($AD28)=0,1,0)+IF(COUNT($AF28)=0,1,0)+IF(COUNT($AI28)=0,1,0)+IF(COUNT($AK28)=1,1,0)=4,1,0)</f>
        <v>0</v>
      </c>
      <c r="AE37" s="271"/>
      <c r="AF37" s="270">
        <f>IF(IF(COUNT($AD29)=0,1,0)+IF(COUNT($AF29)=0,1,0)+IF(COUNT($AI29)=0,1,0)+IF(COUNT($AK29)=1,1,0)=4,1,0)</f>
        <v>0</v>
      </c>
      <c r="AG37" s="271"/>
      <c r="AH37" s="101">
        <f>IF(IF(COUNT($AD30)=0,1,0)+IF(COUNT($AF30)=0,1,0)+IF(COUNT($AI30)=0,1,0)+IF(COUNT($AK30)=1,1,0)=4,1,0)</f>
        <v>0</v>
      </c>
      <c r="AI37" s="270">
        <f>IF(IF(COUNT($AD31)=0,1,0)+IF(COUNT($AF31)=0,1,0)+IF(COUNT($AI31)=0,1,0)+IF(COUNT($AK31)=1,1,0)=4,1,0)</f>
        <v>0</v>
      </c>
      <c r="AJ37" s="271"/>
      <c r="AK37" s="270">
        <f>IF(IF(COUNT($AD32)=0,1,0)+IF(COUNT($AF32)=0,1,0)+IF(COUNT($AI32)=0,1,0)+IF(COUNT($AK32)=1,1,0)=4,1,0)</f>
        <v>0</v>
      </c>
      <c r="AL37" s="271"/>
      <c r="AM37" s="10"/>
      <c r="AQ37" s="100"/>
      <c r="AR37" s="270">
        <f>IF(IF(COUNT($K23)=0,1,0)+IF(COUNT($M23)=0,1,0)+IF(COUNT($P23)=0,1,0)+IF(COUNT($R23)=1,1,0)=4,1,0)</f>
        <v>0</v>
      </c>
      <c r="AS37" s="271"/>
      <c r="AT37" s="271"/>
      <c r="AU37" s="101">
        <f>IF(IF(COUNT($K24)=0,1,0)+IF(COUNT($M24)=0,1,0)+IF(COUNT($P24)=0,1,0)+IF(COUNT($R24)=1,1,0)=4,1,0)</f>
        <v>0</v>
      </c>
      <c r="AV37" s="101">
        <f>IF(IF(COUNT($K25)=0,1,0)+IF(COUNT($M25)=0,1,0)+IF(COUNT($P25)=0,1,0)+IF(COUNT($R25)=1,1,0)=4,1,0)</f>
        <v>0</v>
      </c>
      <c r="AW37" s="101">
        <f>IF(IF(COUNT($K26)=0,1,0)+IF(COUNT($M26)=0,1,0)+IF(COUNT($P26)=0,1,0)+IF(COUNT($R26)=1,1,0)=4,1,0)</f>
        <v>0</v>
      </c>
      <c r="AX37" s="270">
        <f>IF(IF(COUNT($K27)=0,1,0)+IF(COUNT($M27)=0,1,0)+IF(COUNT($P27)=0,1,0)+IF(COUNT($R27)=1,1,0)=4,1,0)</f>
        <v>0</v>
      </c>
      <c r="AY37" s="271"/>
      <c r="AZ37" s="271"/>
      <c r="BA37" s="270">
        <f>IF(IF(COUNT($K28)=0,1,0)+IF(COUNT($M28)=0,1,0)+IF(COUNT($P28)=0,1,0)+IF(COUNT($R28)=1,1,0)=4,1,0)</f>
        <v>0</v>
      </c>
      <c r="BB37" s="271"/>
      <c r="BC37" s="270">
        <f>IF(IF(COUNT($K29)=0,1,0)+IF(COUNT($M29)=0,1,0)+IF(COUNT($P29)=0,1,0)+IF(COUNT($R29)=1,1,0)=4,1,0)</f>
        <v>0</v>
      </c>
      <c r="BD37" s="271"/>
      <c r="BE37" s="101">
        <f>IF(IF(COUNT($K30)=0,1,0)+IF(COUNT($M30)=0,1,0)+IF(COUNT($P30)=0,1,0)+IF(COUNT($R30)=1,1,0)=4,1,0)</f>
        <v>0</v>
      </c>
      <c r="BF37" s="270">
        <f>IF(IF(COUNT($K31)=0,1,0)+IF(COUNT($M31)=0,1,0)+IF(COUNT($P31)=0,1,0)+IF(COUNT($R31)=1,1,0)=4,1,0)</f>
        <v>0</v>
      </c>
      <c r="BG37" s="271"/>
      <c r="BH37" s="270">
        <f>IF(IF(COUNT($K32)=0,1,0)+IF(COUNT($M32)=0,1,0)+IF(COUNT($P32)=0,1,0)+IF(COUNT($R32)=1,1,0)=4,1,0)</f>
        <v>0</v>
      </c>
      <c r="BI37" s="271"/>
      <c r="BJ37" s="101"/>
      <c r="BK37" s="270">
        <f>IF(IF(COUNT($AD23)=0,1,0)+IF(COUNT($AF23)=0,1,0)+IF(COUNT($AI23)=0,1,0)+IF(COUNT($AK23)=1,1,0)=4,1,0)</f>
        <v>0</v>
      </c>
      <c r="BL37" s="271"/>
      <c r="BM37" s="271"/>
      <c r="BN37" s="101">
        <f>IF(IF(COUNT($AD24)=0,1,0)+IF(COUNT($AF24)=0,1,0)+IF(COUNT($AI24)=0,1,0)+IF(COUNT($AK24)=1,1,0)=4,1,0)</f>
        <v>0</v>
      </c>
      <c r="BO37" s="101">
        <f>IF(IF(COUNT($AD25)=0,1,0)+IF(COUNT($AF25)=0,1,0)+IF(COUNT($AI25)=0,1,0)+IF(COUNT($AK25)=1,1,0)=4,1,0)</f>
        <v>0</v>
      </c>
      <c r="BP37" s="101">
        <f>IF(IF(COUNT($AD26)=0,1,0)+IF(COUNT($AF26)=0,1,0)+IF(COUNT($AI26)=0,1,0)+IF(COUNT($AK26)=1,1,0)=4,1,0)</f>
        <v>0</v>
      </c>
      <c r="BQ37" s="270">
        <f>IF(IF(COUNT($AD27)=0,1,0)+IF(COUNT($AF27)=0,1,0)+IF(COUNT($AI27)=0,1,0)+IF(COUNT($AK27)=1,1,0)=4,1,0)</f>
        <v>0</v>
      </c>
      <c r="BR37" s="271"/>
      <c r="BS37" s="271"/>
      <c r="BT37" s="270">
        <f>IF(IF(COUNT($AD28)=0,1,0)+IF(COUNT($AF28)=0,1,0)+IF(COUNT($AI28)=0,1,0)+IF(COUNT($AK28)=1,1,0)=4,1,0)</f>
        <v>0</v>
      </c>
      <c r="BU37" s="271"/>
      <c r="BV37" s="270">
        <f>IF(IF(COUNT($AD29)=0,1,0)+IF(COUNT($AF29)=0,1,0)+IF(COUNT($AI29)=0,1,0)+IF(COUNT($AK29)=1,1,0)=4,1,0)</f>
        <v>0</v>
      </c>
      <c r="BW37" s="271"/>
      <c r="BX37" s="101">
        <f>IF(IF(COUNT($AD30)=0,1,0)+IF(COUNT($AF30)=0,1,0)+IF(COUNT($AI30)=0,1,0)+IF(COUNT($AK30)=1,1,0)=4,1,0)</f>
        <v>0</v>
      </c>
      <c r="BY37" s="270">
        <f>IF(IF(COUNT($AD31)=0,1,0)+IF(COUNT($AF31)=0,1,0)+IF(COUNT($AI31)=0,1,0)+IF(COUNT($AK31)=1,1,0)=4,1,0)</f>
        <v>0</v>
      </c>
      <c r="BZ37" s="271"/>
      <c r="CA37" s="270">
        <f>IF(IF(COUNT($AD32)=0,1,0)+IF(COUNT($AF32)=0,1,0)+IF(COUNT($AI32)=0,1,0)+IF(COUNT($AK32)=1,1,0)=4,1,0)</f>
        <v>0</v>
      </c>
      <c r="CB37" s="271"/>
      <c r="CC37" s="10"/>
      <c r="CD37" s="10"/>
      <c r="CE37" s="10"/>
      <c r="CF37" s="10"/>
    </row>
    <row r="38" spans="1:86" ht="21.75" customHeight="1" thickBot="1" x14ac:dyDescent="0.2">
      <c r="A38" s="19"/>
      <c r="B38" s="19"/>
      <c r="C38" s="19"/>
      <c r="D38" s="19"/>
      <c r="E38" s="19"/>
      <c r="F38" s="20"/>
      <c r="G38" s="20"/>
      <c r="H38" s="20"/>
      <c r="I38" s="20"/>
      <c r="J38" s="2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Q38" s="19"/>
      <c r="AR38" s="19"/>
      <c r="AS38" s="19"/>
      <c r="AT38" s="19"/>
      <c r="AU38" s="19"/>
      <c r="AV38" s="20"/>
      <c r="AW38" s="20"/>
      <c r="AX38" s="20"/>
      <c r="AY38" s="20"/>
      <c r="AZ38" s="2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6" ht="24.75" customHeight="1" thickBot="1" x14ac:dyDescent="0.2">
      <c r="A39" s="259" t="s">
        <v>48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1"/>
      <c r="AP39" s="77" t="str">
        <f>IF(COUNTIF(A40:A42,"○")=3,"申請可","NG")</f>
        <v>NG</v>
      </c>
      <c r="AQ39" s="358" t="s">
        <v>48</v>
      </c>
      <c r="AR39" s="359"/>
      <c r="AS39" s="359"/>
      <c r="AT39" s="359"/>
      <c r="AU39" s="359"/>
      <c r="AV39" s="359"/>
      <c r="AW39" s="359"/>
      <c r="AX39" s="359"/>
      <c r="AY39" s="359"/>
      <c r="AZ39" s="359"/>
      <c r="BA39" s="359"/>
      <c r="BB39" s="359"/>
      <c r="BC39" s="359"/>
      <c r="BD39" s="359"/>
      <c r="BE39" s="359"/>
      <c r="BF39" s="359"/>
      <c r="BG39" s="359"/>
      <c r="BH39" s="359"/>
      <c r="BI39" s="359"/>
      <c r="BJ39" s="359"/>
      <c r="BK39" s="359"/>
      <c r="BL39" s="359"/>
      <c r="BM39" s="359"/>
      <c r="BN39" s="359"/>
      <c r="BO39" s="359"/>
      <c r="BP39" s="359"/>
      <c r="BQ39" s="359"/>
      <c r="BR39" s="359"/>
      <c r="BS39" s="359"/>
      <c r="BT39" s="359"/>
      <c r="BU39" s="359"/>
      <c r="BV39" s="359"/>
      <c r="BW39" s="359"/>
      <c r="BX39" s="359"/>
      <c r="BY39" s="359"/>
      <c r="BZ39" s="359"/>
      <c r="CA39" s="359"/>
      <c r="CB39" s="359"/>
      <c r="CC39" s="360"/>
      <c r="CD39" s="142"/>
      <c r="CE39" s="130"/>
      <c r="CH39" s="77" t="str">
        <f>IF(COUNTIF(AQ40:AQ42,"○")=3,"申請可","NG")</f>
        <v>NG</v>
      </c>
    </row>
    <row r="40" spans="1:86" s="1" customFormat="1" ht="30.75" customHeight="1" thickBot="1" x14ac:dyDescent="0.2">
      <c r="A40" s="79"/>
      <c r="B40" s="255" t="s">
        <v>49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6"/>
      <c r="AP40" s="111"/>
      <c r="AQ40" s="143">
        <f>A40</f>
        <v>0</v>
      </c>
      <c r="AR40" s="255" t="s">
        <v>49</v>
      </c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5"/>
      <c r="BJ40" s="255"/>
      <c r="BK40" s="255"/>
      <c r="BL40" s="255"/>
      <c r="BM40" s="255"/>
      <c r="BN40" s="255"/>
      <c r="BO40" s="255"/>
      <c r="BP40" s="255"/>
      <c r="BQ40" s="255"/>
      <c r="BR40" s="255"/>
      <c r="BS40" s="255"/>
      <c r="BT40" s="255"/>
      <c r="BU40" s="255"/>
      <c r="BV40" s="255"/>
      <c r="BW40" s="255"/>
      <c r="BX40" s="255"/>
      <c r="BY40" s="255"/>
      <c r="BZ40" s="255"/>
      <c r="CA40" s="255"/>
      <c r="CB40" s="255"/>
      <c r="CC40" s="256"/>
      <c r="CD40" s="131"/>
      <c r="CE40" s="131"/>
      <c r="CF40" s="131"/>
    </row>
    <row r="41" spans="1:86" ht="25.5" customHeight="1" thickBot="1" x14ac:dyDescent="0.2">
      <c r="A41" s="79"/>
      <c r="B41" s="257" t="s">
        <v>113</v>
      </c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8"/>
      <c r="AQ41" s="143">
        <f t="shared" ref="AQ41" si="42">A41</f>
        <v>0</v>
      </c>
      <c r="AR41" s="257" t="s">
        <v>113</v>
      </c>
      <c r="AS41" s="257"/>
      <c r="AT41" s="257"/>
      <c r="AU41" s="257"/>
      <c r="AV41" s="257"/>
      <c r="AW41" s="257"/>
      <c r="AX41" s="257"/>
      <c r="AY41" s="257"/>
      <c r="AZ41" s="257"/>
      <c r="BA41" s="257"/>
      <c r="BB41" s="257"/>
      <c r="BC41" s="257"/>
      <c r="BD41" s="257"/>
      <c r="BE41" s="257"/>
      <c r="BF41" s="257"/>
      <c r="BG41" s="257"/>
      <c r="BH41" s="257"/>
      <c r="BI41" s="257"/>
      <c r="BJ41" s="257"/>
      <c r="BK41" s="257"/>
      <c r="BL41" s="257"/>
      <c r="BM41" s="257"/>
      <c r="BN41" s="257"/>
      <c r="BO41" s="257"/>
      <c r="BP41" s="257"/>
      <c r="BQ41" s="257"/>
      <c r="BR41" s="257"/>
      <c r="BS41" s="257"/>
      <c r="BT41" s="257"/>
      <c r="BU41" s="257"/>
      <c r="BV41" s="257"/>
      <c r="BW41" s="257"/>
      <c r="BX41" s="257"/>
      <c r="BY41" s="257"/>
      <c r="BZ41" s="257"/>
      <c r="CA41" s="257"/>
      <c r="CB41" s="257"/>
      <c r="CC41" s="258"/>
      <c r="CD41" s="132"/>
      <c r="CE41" s="132"/>
      <c r="CF41" s="132"/>
    </row>
    <row r="42" spans="1:86" ht="25.5" customHeight="1" thickBot="1" x14ac:dyDescent="0.2">
      <c r="A42" s="79"/>
      <c r="B42" s="253" t="s">
        <v>38</v>
      </c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253"/>
      <c r="AD42" s="253"/>
      <c r="AE42" s="253"/>
      <c r="AF42" s="253"/>
      <c r="AG42" s="253"/>
      <c r="AH42" s="253"/>
      <c r="AI42" s="253"/>
      <c r="AJ42" s="253"/>
      <c r="AK42" s="253"/>
      <c r="AL42" s="253"/>
      <c r="AM42" s="254"/>
      <c r="AQ42" s="143">
        <f>A42</f>
        <v>0</v>
      </c>
      <c r="AR42" s="253" t="s">
        <v>38</v>
      </c>
      <c r="AS42" s="253"/>
      <c r="AT42" s="253"/>
      <c r="AU42" s="253"/>
      <c r="AV42" s="253"/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253"/>
      <c r="BM42" s="253"/>
      <c r="BN42" s="253"/>
      <c r="BO42" s="253"/>
      <c r="BP42" s="253"/>
      <c r="BQ42" s="253"/>
      <c r="BR42" s="253"/>
      <c r="BS42" s="253"/>
      <c r="BT42" s="253"/>
      <c r="BU42" s="253"/>
      <c r="BV42" s="253"/>
      <c r="BW42" s="253"/>
      <c r="BX42" s="253"/>
      <c r="BY42" s="253"/>
      <c r="BZ42" s="253"/>
      <c r="CA42" s="253"/>
      <c r="CB42" s="253"/>
      <c r="CC42" s="254"/>
      <c r="CD42" s="132"/>
      <c r="CE42" s="132"/>
      <c r="CF42" s="132"/>
    </row>
    <row r="43" spans="1:86" ht="18" customHeight="1" x14ac:dyDescent="0.15"/>
    <row r="44" spans="1:86" ht="13.5" customHeight="1" x14ac:dyDescent="0.1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4"/>
      <c r="Y44" s="24"/>
      <c r="Z44" s="24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86" ht="13.5" customHeight="1" x14ac:dyDescent="0.1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4"/>
      <c r="Y45" s="24"/>
      <c r="Z45" s="24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86" s="14" customFormat="1" ht="18.75" customHeight="1" x14ac:dyDescent="0.15">
      <c r="C46" s="16" t="s">
        <v>52</v>
      </c>
      <c r="D46" s="14" t="s">
        <v>53</v>
      </c>
      <c r="E46" s="14" t="s">
        <v>54</v>
      </c>
      <c r="I46" s="14" t="s">
        <v>110</v>
      </c>
      <c r="AP46" s="16"/>
      <c r="AS46" s="16" t="s">
        <v>52</v>
      </c>
      <c r="AT46" s="14" t="s">
        <v>53</v>
      </c>
      <c r="AU46" s="14" t="s">
        <v>54</v>
      </c>
      <c r="AY46" s="14" t="s">
        <v>110</v>
      </c>
    </row>
    <row r="47" spans="1:86" s="14" customFormat="1" ht="18.75" customHeight="1" x14ac:dyDescent="0.15">
      <c r="A47" s="14">
        <v>1</v>
      </c>
      <c r="B47" s="34" t="s">
        <v>47</v>
      </c>
      <c r="C47" s="17">
        <v>1625</v>
      </c>
      <c r="D47" s="109">
        <v>300</v>
      </c>
      <c r="E47" s="15">
        <v>0</v>
      </c>
      <c r="F47" s="14" t="s">
        <v>56</v>
      </c>
      <c r="I47" s="14">
        <v>165</v>
      </c>
      <c r="AP47" s="16"/>
      <c r="AQ47" s="14">
        <v>1</v>
      </c>
      <c r="AR47" s="34" t="s">
        <v>47</v>
      </c>
      <c r="AS47" s="17">
        <v>6386</v>
      </c>
      <c r="AT47" s="144">
        <v>1357</v>
      </c>
      <c r="AU47" s="15">
        <v>0</v>
      </c>
      <c r="AV47" s="14" t="s">
        <v>56</v>
      </c>
      <c r="AY47" s="14">
        <v>489</v>
      </c>
    </row>
    <row r="48" spans="1:86" s="14" customFormat="1" ht="18.75" customHeight="1" x14ac:dyDescent="0.15">
      <c r="A48" s="14">
        <v>2</v>
      </c>
      <c r="B48" s="34" t="s">
        <v>11</v>
      </c>
      <c r="C48" s="17">
        <v>1625</v>
      </c>
      <c r="D48" s="109">
        <v>300</v>
      </c>
      <c r="E48" s="15">
        <v>0</v>
      </c>
      <c r="F48" s="14" t="s">
        <v>56</v>
      </c>
      <c r="I48" s="14">
        <v>165</v>
      </c>
      <c r="AP48" s="16"/>
      <c r="AQ48" s="14">
        <v>2</v>
      </c>
      <c r="AR48" s="34" t="s">
        <v>11</v>
      </c>
      <c r="AS48" s="17">
        <v>6386</v>
      </c>
      <c r="AT48" s="144">
        <v>1357</v>
      </c>
      <c r="AU48" s="15">
        <v>0</v>
      </c>
      <c r="AV48" s="14" t="s">
        <v>56</v>
      </c>
      <c r="AY48" s="14">
        <v>489</v>
      </c>
    </row>
    <row r="49" spans="1:51" s="14" customFormat="1" ht="18.75" customHeight="1" x14ac:dyDescent="0.15">
      <c r="A49" s="14">
        <v>3</v>
      </c>
      <c r="B49" s="34" t="s">
        <v>12</v>
      </c>
      <c r="C49" s="17">
        <v>1625</v>
      </c>
      <c r="D49" s="109">
        <v>300</v>
      </c>
      <c r="E49" s="15">
        <v>0</v>
      </c>
      <c r="F49" s="14" t="s">
        <v>56</v>
      </c>
      <c r="I49" s="14">
        <v>165</v>
      </c>
      <c r="AP49" s="16"/>
      <c r="AQ49" s="14">
        <v>3</v>
      </c>
      <c r="AR49" s="34" t="s">
        <v>12</v>
      </c>
      <c r="AS49" s="17">
        <v>6386</v>
      </c>
      <c r="AT49" s="144">
        <v>1357</v>
      </c>
      <c r="AU49" s="15">
        <v>0</v>
      </c>
      <c r="AV49" s="14" t="s">
        <v>56</v>
      </c>
      <c r="AY49" s="14">
        <v>489</v>
      </c>
    </row>
    <row r="50" spans="1:51" s="14" customFormat="1" ht="18.75" customHeight="1" x14ac:dyDescent="0.15">
      <c r="A50" s="14">
        <v>4</v>
      </c>
      <c r="B50" s="34" t="s">
        <v>13</v>
      </c>
      <c r="C50" s="17">
        <v>1625</v>
      </c>
      <c r="D50" s="109">
        <v>300</v>
      </c>
      <c r="E50" s="15">
        <v>0</v>
      </c>
      <c r="F50" s="14" t="s">
        <v>56</v>
      </c>
      <c r="I50" s="14">
        <v>165</v>
      </c>
      <c r="AP50" s="16"/>
      <c r="AQ50" s="14">
        <v>4</v>
      </c>
      <c r="AR50" s="34" t="s">
        <v>13</v>
      </c>
      <c r="AS50" s="17">
        <v>6386</v>
      </c>
      <c r="AT50" s="144">
        <v>1357</v>
      </c>
      <c r="AU50" s="15">
        <v>0</v>
      </c>
      <c r="AV50" s="14" t="s">
        <v>56</v>
      </c>
      <c r="AY50" s="14">
        <v>489</v>
      </c>
    </row>
    <row r="51" spans="1:51" s="14" customFormat="1" ht="18.75" customHeight="1" x14ac:dyDescent="0.15">
      <c r="A51" s="14">
        <v>5</v>
      </c>
      <c r="B51" s="34" t="s">
        <v>14</v>
      </c>
      <c r="C51" s="17">
        <v>1625</v>
      </c>
      <c r="D51" s="109">
        <v>300</v>
      </c>
      <c r="E51" s="15">
        <v>0</v>
      </c>
      <c r="F51" s="14" t="s">
        <v>56</v>
      </c>
      <c r="I51" s="14">
        <v>165</v>
      </c>
      <c r="AP51" s="16"/>
      <c r="AQ51" s="14">
        <v>5</v>
      </c>
      <c r="AR51" s="34" t="s">
        <v>14</v>
      </c>
      <c r="AS51" s="17">
        <v>6386</v>
      </c>
      <c r="AT51" s="144">
        <v>1357</v>
      </c>
      <c r="AU51" s="15">
        <v>0</v>
      </c>
      <c r="AV51" s="14" t="s">
        <v>56</v>
      </c>
      <c r="AY51" s="14">
        <v>489</v>
      </c>
    </row>
    <row r="52" spans="1:51" s="14" customFormat="1" ht="18.75" customHeight="1" x14ac:dyDescent="0.15">
      <c r="A52" s="14">
        <v>6</v>
      </c>
      <c r="B52" s="34" t="s">
        <v>15</v>
      </c>
      <c r="C52" s="17">
        <v>1625</v>
      </c>
      <c r="D52" s="109">
        <v>300</v>
      </c>
      <c r="E52" s="15">
        <v>0</v>
      </c>
      <c r="F52" s="14" t="s">
        <v>56</v>
      </c>
      <c r="I52" s="14">
        <v>165</v>
      </c>
      <c r="AP52" s="16"/>
      <c r="AQ52" s="14">
        <v>6</v>
      </c>
      <c r="AR52" s="34" t="s">
        <v>15</v>
      </c>
      <c r="AS52" s="17">
        <v>6386</v>
      </c>
      <c r="AT52" s="144">
        <v>1357</v>
      </c>
      <c r="AU52" s="15">
        <v>0</v>
      </c>
      <c r="AV52" s="14" t="s">
        <v>56</v>
      </c>
      <c r="AY52" s="14">
        <v>489</v>
      </c>
    </row>
    <row r="53" spans="1:51" s="14" customFormat="1" ht="18.75" customHeight="1" x14ac:dyDescent="0.15">
      <c r="A53" s="14">
        <v>7</v>
      </c>
      <c r="B53" s="34" t="s">
        <v>16</v>
      </c>
      <c r="C53" s="17">
        <v>1625</v>
      </c>
      <c r="D53" s="109">
        <v>300</v>
      </c>
      <c r="E53" s="15">
        <v>0</v>
      </c>
      <c r="F53" s="14" t="s">
        <v>56</v>
      </c>
      <c r="I53" s="14">
        <v>165</v>
      </c>
      <c r="AP53" s="16"/>
      <c r="AQ53" s="14">
        <v>7</v>
      </c>
      <c r="AR53" s="34" t="s">
        <v>16</v>
      </c>
      <c r="AS53" s="17">
        <v>6386</v>
      </c>
      <c r="AT53" s="144">
        <v>1357</v>
      </c>
      <c r="AU53" s="15">
        <v>0</v>
      </c>
      <c r="AV53" s="14" t="s">
        <v>56</v>
      </c>
      <c r="AY53" s="14">
        <v>489</v>
      </c>
    </row>
    <row r="54" spans="1:51" s="14" customFormat="1" ht="18.75" customHeight="1" x14ac:dyDescent="0.15">
      <c r="A54" s="14">
        <v>8</v>
      </c>
      <c r="B54" s="34" t="s">
        <v>62</v>
      </c>
      <c r="C54" s="17">
        <v>1625</v>
      </c>
      <c r="D54" s="109">
        <v>300</v>
      </c>
      <c r="E54" s="15">
        <v>0</v>
      </c>
      <c r="F54" s="14" t="s">
        <v>56</v>
      </c>
      <c r="I54" s="14">
        <v>165</v>
      </c>
      <c r="AP54" s="16"/>
      <c r="AQ54" s="14">
        <v>8</v>
      </c>
      <c r="AR54" s="34" t="s">
        <v>62</v>
      </c>
      <c r="AS54" s="17">
        <v>6386</v>
      </c>
      <c r="AT54" s="144">
        <v>1357</v>
      </c>
      <c r="AU54" s="15">
        <v>0</v>
      </c>
      <c r="AV54" s="14" t="s">
        <v>56</v>
      </c>
      <c r="AY54" s="14">
        <v>489</v>
      </c>
    </row>
    <row r="55" spans="1:51" s="14" customFormat="1" ht="18.75" customHeight="1" x14ac:dyDescent="0.15">
      <c r="A55" s="14">
        <v>9</v>
      </c>
      <c r="B55" s="34" t="s">
        <v>63</v>
      </c>
      <c r="C55" s="17">
        <v>1625</v>
      </c>
      <c r="D55" s="109">
        <v>300</v>
      </c>
      <c r="E55" s="15">
        <v>0</v>
      </c>
      <c r="F55" s="14" t="s">
        <v>56</v>
      </c>
      <c r="I55" s="14">
        <v>165</v>
      </c>
      <c r="AP55" s="16"/>
      <c r="AQ55" s="14">
        <v>9</v>
      </c>
      <c r="AR55" s="34" t="s">
        <v>63</v>
      </c>
      <c r="AS55" s="17">
        <v>6386</v>
      </c>
      <c r="AT55" s="144">
        <v>1357</v>
      </c>
      <c r="AU55" s="15">
        <v>0</v>
      </c>
      <c r="AV55" s="14" t="s">
        <v>56</v>
      </c>
      <c r="AY55" s="14">
        <v>489</v>
      </c>
    </row>
    <row r="56" spans="1:51" s="14" customFormat="1" ht="18.75" customHeight="1" x14ac:dyDescent="0.15">
      <c r="A56" s="14">
        <v>10</v>
      </c>
      <c r="B56" s="34" t="s">
        <v>111</v>
      </c>
      <c r="C56" s="17">
        <v>1625</v>
      </c>
      <c r="D56" s="109">
        <v>300</v>
      </c>
      <c r="E56" s="15">
        <v>0</v>
      </c>
      <c r="F56" s="14" t="s">
        <v>56</v>
      </c>
      <c r="I56" s="14">
        <v>165</v>
      </c>
      <c r="AP56" s="16"/>
      <c r="AQ56" s="14">
        <v>10</v>
      </c>
      <c r="AR56" s="34" t="s">
        <v>111</v>
      </c>
      <c r="AS56" s="17">
        <v>6386</v>
      </c>
      <c r="AT56" s="144">
        <v>1357</v>
      </c>
      <c r="AU56" s="15">
        <v>0</v>
      </c>
      <c r="AV56" s="14" t="s">
        <v>56</v>
      </c>
      <c r="AY56" s="14">
        <v>489</v>
      </c>
    </row>
    <row r="57" spans="1:51" s="14" customFormat="1" ht="18.75" customHeight="1" x14ac:dyDescent="0.15">
      <c r="A57" s="14">
        <v>11</v>
      </c>
      <c r="B57" s="34" t="s">
        <v>112</v>
      </c>
      <c r="C57" s="17">
        <v>1625</v>
      </c>
      <c r="D57" s="109">
        <v>300</v>
      </c>
      <c r="E57" s="15">
        <v>0</v>
      </c>
      <c r="F57" s="14" t="s">
        <v>56</v>
      </c>
      <c r="I57" s="14">
        <v>165</v>
      </c>
      <c r="AP57" s="16"/>
      <c r="AQ57" s="14">
        <v>11</v>
      </c>
      <c r="AR57" s="34" t="s">
        <v>112</v>
      </c>
      <c r="AS57" s="17">
        <v>6386</v>
      </c>
      <c r="AT57" s="144">
        <v>1357</v>
      </c>
      <c r="AU57" s="15">
        <v>0</v>
      </c>
      <c r="AV57" s="14" t="s">
        <v>56</v>
      </c>
      <c r="AY57" s="14">
        <v>489</v>
      </c>
    </row>
    <row r="58" spans="1:51" s="14" customFormat="1" ht="18.75" customHeight="1" x14ac:dyDescent="0.15">
      <c r="A58" s="14">
        <v>12</v>
      </c>
      <c r="B58" s="34" t="s">
        <v>64</v>
      </c>
      <c r="C58" s="17">
        <v>135</v>
      </c>
      <c r="D58" s="14">
        <v>27</v>
      </c>
      <c r="E58" s="15">
        <v>965</v>
      </c>
      <c r="F58" s="14" t="s">
        <v>57</v>
      </c>
      <c r="I58" s="109">
        <v>415</v>
      </c>
      <c r="AP58" s="16"/>
      <c r="AQ58" s="14">
        <v>12</v>
      </c>
      <c r="AR58" s="34" t="s">
        <v>64</v>
      </c>
      <c r="AS58" s="17">
        <v>530</v>
      </c>
      <c r="AT58" s="14">
        <v>122</v>
      </c>
      <c r="AU58" s="15">
        <v>1631</v>
      </c>
      <c r="AV58" s="14" t="s">
        <v>57</v>
      </c>
      <c r="AY58" s="144">
        <v>1240</v>
      </c>
    </row>
    <row r="59" spans="1:51" s="14" customFormat="1" ht="18.75" customHeight="1" x14ac:dyDescent="0.15">
      <c r="A59" s="14">
        <v>13</v>
      </c>
      <c r="B59" s="14" t="s">
        <v>65</v>
      </c>
      <c r="C59" s="17">
        <v>135</v>
      </c>
      <c r="D59" s="14">
        <v>27</v>
      </c>
      <c r="E59" s="15">
        <v>965</v>
      </c>
      <c r="F59" s="14" t="s">
        <v>57</v>
      </c>
      <c r="I59" s="109">
        <v>415</v>
      </c>
      <c r="AP59" s="16"/>
      <c r="AQ59" s="14">
        <v>13</v>
      </c>
      <c r="AR59" s="14" t="s">
        <v>65</v>
      </c>
      <c r="AS59" s="17">
        <v>530</v>
      </c>
      <c r="AT59" s="14">
        <v>122</v>
      </c>
      <c r="AU59" s="15">
        <v>1631</v>
      </c>
      <c r="AV59" s="14" t="s">
        <v>57</v>
      </c>
      <c r="AY59" s="144">
        <v>1240</v>
      </c>
    </row>
    <row r="60" spans="1:51" s="14" customFormat="1" ht="18.75" customHeight="1" x14ac:dyDescent="0.15">
      <c r="A60" s="14">
        <v>14</v>
      </c>
      <c r="B60" s="14" t="s">
        <v>10</v>
      </c>
      <c r="C60" s="17">
        <v>135</v>
      </c>
      <c r="D60" s="14">
        <v>27</v>
      </c>
      <c r="E60" s="15">
        <v>965</v>
      </c>
      <c r="F60" s="14" t="s">
        <v>57</v>
      </c>
      <c r="I60" s="109">
        <v>415</v>
      </c>
      <c r="AP60" s="16"/>
      <c r="AQ60" s="14">
        <v>14</v>
      </c>
      <c r="AR60" s="14" t="s">
        <v>10</v>
      </c>
      <c r="AS60" s="17">
        <v>530</v>
      </c>
      <c r="AT60" s="14">
        <v>122</v>
      </c>
      <c r="AU60" s="15">
        <v>1631</v>
      </c>
      <c r="AV60" s="14" t="s">
        <v>57</v>
      </c>
      <c r="AY60" s="144">
        <v>1240</v>
      </c>
    </row>
    <row r="61" spans="1:51" s="14" customFormat="1" ht="18.75" customHeight="1" x14ac:dyDescent="0.15">
      <c r="A61" s="14">
        <v>15</v>
      </c>
      <c r="B61" s="14" t="s">
        <v>66</v>
      </c>
      <c r="C61" s="17">
        <v>135</v>
      </c>
      <c r="D61" s="14">
        <v>27</v>
      </c>
      <c r="E61" s="15">
        <v>965</v>
      </c>
      <c r="F61" s="14" t="s">
        <v>57</v>
      </c>
      <c r="I61" s="109">
        <v>415</v>
      </c>
      <c r="AP61" s="16"/>
      <c r="AQ61" s="14">
        <v>15</v>
      </c>
      <c r="AR61" s="14" t="s">
        <v>66</v>
      </c>
      <c r="AS61" s="17">
        <v>530</v>
      </c>
      <c r="AT61" s="14">
        <v>122</v>
      </c>
      <c r="AU61" s="15">
        <v>1631</v>
      </c>
      <c r="AV61" s="14" t="s">
        <v>57</v>
      </c>
      <c r="AY61" s="144">
        <v>1240</v>
      </c>
    </row>
    <row r="62" spans="1:51" s="14" customFormat="1" ht="18.75" customHeight="1" x14ac:dyDescent="0.15">
      <c r="A62" s="14">
        <v>16</v>
      </c>
      <c r="B62" s="14" t="s">
        <v>17</v>
      </c>
      <c r="C62" s="17">
        <v>135</v>
      </c>
      <c r="D62" s="14">
        <v>27</v>
      </c>
      <c r="E62" s="15">
        <v>965</v>
      </c>
      <c r="F62" s="14" t="s">
        <v>57</v>
      </c>
      <c r="I62" s="109">
        <v>415</v>
      </c>
      <c r="AP62" s="16"/>
      <c r="AQ62" s="14">
        <v>16</v>
      </c>
      <c r="AR62" s="14" t="s">
        <v>17</v>
      </c>
      <c r="AS62" s="17">
        <v>530</v>
      </c>
      <c r="AT62" s="14">
        <v>122</v>
      </c>
      <c r="AU62" s="15">
        <v>1631</v>
      </c>
      <c r="AV62" s="14" t="s">
        <v>57</v>
      </c>
      <c r="AY62" s="144">
        <v>1240</v>
      </c>
    </row>
    <row r="63" spans="1:51" s="14" customFormat="1" ht="18.75" customHeight="1" x14ac:dyDescent="0.15">
      <c r="A63" s="14">
        <v>17</v>
      </c>
      <c r="B63" s="14" t="s">
        <v>18</v>
      </c>
      <c r="C63" s="17">
        <v>135</v>
      </c>
      <c r="D63" s="14">
        <v>27</v>
      </c>
      <c r="E63" s="15">
        <v>965</v>
      </c>
      <c r="F63" s="14" t="s">
        <v>57</v>
      </c>
      <c r="I63" s="109">
        <v>415</v>
      </c>
      <c r="AP63" s="16"/>
      <c r="AQ63" s="14">
        <v>17</v>
      </c>
      <c r="AR63" s="14" t="s">
        <v>18</v>
      </c>
      <c r="AS63" s="17">
        <v>530</v>
      </c>
      <c r="AT63" s="14">
        <v>122</v>
      </c>
      <c r="AU63" s="15">
        <v>1631</v>
      </c>
      <c r="AV63" s="14" t="s">
        <v>57</v>
      </c>
      <c r="AY63" s="144">
        <v>1240</v>
      </c>
    </row>
    <row r="64" spans="1:51" s="14" customFormat="1" ht="18.75" customHeight="1" x14ac:dyDescent="0.15">
      <c r="A64" s="14">
        <v>18</v>
      </c>
      <c r="B64" s="14" t="s">
        <v>60</v>
      </c>
      <c r="C64" s="17">
        <v>225</v>
      </c>
      <c r="D64" s="14">
        <v>38.5</v>
      </c>
      <c r="E64" s="15">
        <v>2895</v>
      </c>
      <c r="F64" s="14" t="s">
        <v>57</v>
      </c>
      <c r="I64" s="14">
        <v>165</v>
      </c>
      <c r="AP64" s="16"/>
      <c r="AQ64" s="14">
        <v>18</v>
      </c>
      <c r="AR64" s="14" t="s">
        <v>60</v>
      </c>
      <c r="AS64" s="17">
        <v>875</v>
      </c>
      <c r="AT64" s="14">
        <v>174.5</v>
      </c>
      <c r="AU64" s="15">
        <v>2895</v>
      </c>
      <c r="AV64" s="14" t="s">
        <v>57</v>
      </c>
      <c r="AY64" s="14">
        <v>489</v>
      </c>
    </row>
    <row r="65" spans="1:51" s="14" customFormat="1" ht="18.75" customHeight="1" x14ac:dyDescent="0.15">
      <c r="A65" s="14">
        <v>19</v>
      </c>
      <c r="B65" s="14" t="s">
        <v>67</v>
      </c>
      <c r="C65" s="17">
        <v>225</v>
      </c>
      <c r="D65" s="14">
        <v>38.5</v>
      </c>
      <c r="E65" s="15">
        <v>2895</v>
      </c>
      <c r="F65" s="14" t="s">
        <v>57</v>
      </c>
      <c r="I65" s="14">
        <v>165</v>
      </c>
      <c r="AP65" s="16"/>
      <c r="AQ65" s="14">
        <v>19</v>
      </c>
      <c r="AR65" s="14" t="s">
        <v>67</v>
      </c>
      <c r="AS65" s="17">
        <v>875</v>
      </c>
      <c r="AT65" s="14">
        <v>174.5</v>
      </c>
      <c r="AU65" s="15">
        <v>2895</v>
      </c>
      <c r="AV65" s="14" t="s">
        <v>57</v>
      </c>
      <c r="AY65" s="14">
        <v>489</v>
      </c>
    </row>
    <row r="66" spans="1:51" s="14" customFormat="1" ht="18.75" customHeight="1" x14ac:dyDescent="0.15">
      <c r="A66" s="14">
        <v>20</v>
      </c>
      <c r="B66" s="14" t="s">
        <v>68</v>
      </c>
      <c r="C66" s="17">
        <v>225</v>
      </c>
      <c r="D66" s="14">
        <v>38.5</v>
      </c>
      <c r="E66" s="15">
        <v>2895</v>
      </c>
      <c r="F66" s="14" t="s">
        <v>57</v>
      </c>
      <c r="I66" s="14">
        <v>165</v>
      </c>
      <c r="AP66" s="16"/>
      <c r="AQ66" s="14">
        <v>20</v>
      </c>
      <c r="AR66" s="14" t="s">
        <v>68</v>
      </c>
      <c r="AS66" s="17">
        <v>875</v>
      </c>
      <c r="AT66" s="14">
        <v>174.5</v>
      </c>
      <c r="AU66" s="15">
        <v>2895</v>
      </c>
      <c r="AV66" s="14" t="s">
        <v>57</v>
      </c>
      <c r="AY66" s="14">
        <v>489</v>
      </c>
    </row>
    <row r="67" spans="1:51" s="14" customFormat="1" ht="18.75" customHeight="1" x14ac:dyDescent="0.15">
      <c r="A67" s="14">
        <v>21</v>
      </c>
      <c r="B67" s="14" t="s">
        <v>70</v>
      </c>
      <c r="C67" s="17">
        <v>225</v>
      </c>
      <c r="D67" s="14">
        <v>38.5</v>
      </c>
      <c r="E67" s="15">
        <v>2895</v>
      </c>
      <c r="F67" s="14" t="s">
        <v>57</v>
      </c>
      <c r="I67" s="14">
        <v>165</v>
      </c>
      <c r="AP67" s="16"/>
      <c r="AQ67" s="14">
        <v>21</v>
      </c>
      <c r="AR67" s="14" t="s">
        <v>70</v>
      </c>
      <c r="AS67" s="17">
        <v>875</v>
      </c>
      <c r="AT67" s="14">
        <v>174.5</v>
      </c>
      <c r="AU67" s="15">
        <v>2895</v>
      </c>
      <c r="AV67" s="14" t="s">
        <v>57</v>
      </c>
      <c r="AY67" s="14">
        <v>489</v>
      </c>
    </row>
    <row r="68" spans="1:51" s="14" customFormat="1" ht="18.75" customHeight="1" x14ac:dyDescent="0.15">
      <c r="A68" s="14">
        <v>22</v>
      </c>
      <c r="B68" s="14" t="s">
        <v>71</v>
      </c>
      <c r="C68" s="17">
        <v>225</v>
      </c>
      <c r="D68" s="14">
        <v>38.5</v>
      </c>
      <c r="E68" s="15">
        <v>2895</v>
      </c>
      <c r="F68" s="14" t="s">
        <v>57</v>
      </c>
      <c r="I68" s="14">
        <v>165</v>
      </c>
      <c r="AP68" s="16"/>
      <c r="AQ68" s="14">
        <v>22</v>
      </c>
      <c r="AR68" s="14" t="s">
        <v>71</v>
      </c>
      <c r="AS68" s="17">
        <v>875</v>
      </c>
      <c r="AT68" s="14">
        <v>174.5</v>
      </c>
      <c r="AU68" s="15">
        <v>4895</v>
      </c>
      <c r="AV68" s="14" t="s">
        <v>57</v>
      </c>
      <c r="AY68" s="14">
        <v>489</v>
      </c>
    </row>
    <row r="69" spans="1:51" s="14" customFormat="1" ht="18.75" customHeight="1" x14ac:dyDescent="0.15">
      <c r="A69" s="14">
        <v>23</v>
      </c>
      <c r="B69" s="14" t="s">
        <v>72</v>
      </c>
      <c r="C69" s="17">
        <v>225</v>
      </c>
      <c r="D69" s="14">
        <v>38.5</v>
      </c>
      <c r="E69" s="15">
        <v>2895</v>
      </c>
      <c r="F69" s="14" t="s">
        <v>57</v>
      </c>
      <c r="I69" s="14">
        <v>165</v>
      </c>
      <c r="AP69" s="16"/>
      <c r="AQ69" s="14">
        <v>23</v>
      </c>
      <c r="AR69" s="14" t="s">
        <v>72</v>
      </c>
      <c r="AS69" s="17">
        <v>875</v>
      </c>
      <c r="AT69" s="14">
        <v>174.5</v>
      </c>
      <c r="AU69" s="15">
        <v>4895</v>
      </c>
      <c r="AV69" s="14" t="s">
        <v>57</v>
      </c>
      <c r="AY69" s="14">
        <v>489</v>
      </c>
    </row>
    <row r="70" spans="1:51" s="14" customFormat="1" ht="18.75" customHeight="1" x14ac:dyDescent="0.15">
      <c r="A70" s="14">
        <v>24</v>
      </c>
      <c r="B70" s="14" t="s">
        <v>73</v>
      </c>
      <c r="C70" s="17">
        <v>225</v>
      </c>
      <c r="D70" s="14">
        <v>38.5</v>
      </c>
      <c r="E70" s="15">
        <v>2895</v>
      </c>
      <c r="F70" s="14" t="s">
        <v>57</v>
      </c>
      <c r="I70" s="14">
        <v>165</v>
      </c>
      <c r="AP70" s="16"/>
      <c r="AQ70" s="14">
        <v>24</v>
      </c>
      <c r="AR70" s="14" t="s">
        <v>73</v>
      </c>
      <c r="AS70" s="17">
        <v>875</v>
      </c>
      <c r="AT70" s="14">
        <v>174.5</v>
      </c>
      <c r="AU70" s="15">
        <v>4895</v>
      </c>
      <c r="AV70" s="14" t="s">
        <v>57</v>
      </c>
      <c r="AY70" s="14">
        <v>489</v>
      </c>
    </row>
    <row r="71" spans="1:51" s="14" customFormat="1" ht="18.75" customHeight="1" x14ac:dyDescent="0.15">
      <c r="A71" s="14">
        <v>25</v>
      </c>
      <c r="B71" s="14" t="s">
        <v>74</v>
      </c>
      <c r="C71" s="17">
        <v>225</v>
      </c>
      <c r="D71" s="14">
        <v>38.5</v>
      </c>
      <c r="E71" s="15">
        <v>2895</v>
      </c>
      <c r="F71" s="14" t="s">
        <v>57</v>
      </c>
      <c r="I71" s="14">
        <v>165</v>
      </c>
      <c r="AP71" s="16"/>
      <c r="AQ71" s="14">
        <v>25</v>
      </c>
      <c r="AR71" s="14" t="s">
        <v>74</v>
      </c>
      <c r="AS71" s="17">
        <v>875</v>
      </c>
      <c r="AT71" s="14">
        <v>174.5</v>
      </c>
      <c r="AU71" s="15">
        <v>2895</v>
      </c>
      <c r="AV71" s="14" t="s">
        <v>57</v>
      </c>
      <c r="AY71" s="14">
        <v>489</v>
      </c>
    </row>
    <row r="72" spans="1:51" s="14" customFormat="1" ht="18.75" customHeight="1" x14ac:dyDescent="0.15">
      <c r="A72" s="14">
        <v>26</v>
      </c>
      <c r="B72" s="14" t="s">
        <v>75</v>
      </c>
      <c r="C72" s="17">
        <v>225</v>
      </c>
      <c r="D72" s="14">
        <v>38.5</v>
      </c>
      <c r="E72" s="15">
        <v>2895</v>
      </c>
      <c r="F72" s="14" t="s">
        <v>57</v>
      </c>
      <c r="I72" s="14">
        <v>165</v>
      </c>
      <c r="AP72" s="16"/>
      <c r="AQ72" s="14">
        <v>26</v>
      </c>
      <c r="AR72" s="14" t="s">
        <v>75</v>
      </c>
      <c r="AS72" s="17">
        <v>875</v>
      </c>
      <c r="AT72" s="14">
        <v>174.5</v>
      </c>
      <c r="AU72" s="15">
        <v>2895</v>
      </c>
      <c r="AV72" s="14" t="s">
        <v>57</v>
      </c>
      <c r="AY72" s="14">
        <v>489</v>
      </c>
    </row>
    <row r="73" spans="1:51" s="14" customFormat="1" ht="18.75" customHeight="1" x14ac:dyDescent="0.15">
      <c r="A73" s="14">
        <v>27</v>
      </c>
      <c r="B73" s="14" t="s">
        <v>76</v>
      </c>
      <c r="C73" s="17">
        <v>225</v>
      </c>
      <c r="D73" s="14">
        <v>38.5</v>
      </c>
      <c r="E73" s="15">
        <v>2895</v>
      </c>
      <c r="F73" s="14" t="s">
        <v>57</v>
      </c>
      <c r="I73" s="14">
        <v>165</v>
      </c>
      <c r="AP73" s="16"/>
      <c r="AQ73" s="14">
        <v>27</v>
      </c>
      <c r="AR73" s="14" t="s">
        <v>76</v>
      </c>
      <c r="AS73" s="17">
        <v>875</v>
      </c>
      <c r="AT73" s="14">
        <v>174.5</v>
      </c>
      <c r="AU73" s="15">
        <v>2895</v>
      </c>
      <c r="AV73" s="14" t="s">
        <v>57</v>
      </c>
      <c r="AY73" s="14">
        <v>489</v>
      </c>
    </row>
    <row r="74" spans="1:51" s="14" customFormat="1" ht="18.75" customHeight="1" x14ac:dyDescent="0.15">
      <c r="A74" s="14">
        <v>28</v>
      </c>
      <c r="B74" s="14" t="s">
        <v>77</v>
      </c>
      <c r="C74" s="17">
        <v>225</v>
      </c>
      <c r="D74" s="14">
        <v>38.5</v>
      </c>
      <c r="E74" s="15">
        <v>2895</v>
      </c>
      <c r="F74" s="14" t="s">
        <v>57</v>
      </c>
      <c r="I74" s="14">
        <v>165</v>
      </c>
      <c r="AP74" s="16"/>
      <c r="AQ74" s="14">
        <v>28</v>
      </c>
      <c r="AR74" s="14" t="s">
        <v>77</v>
      </c>
      <c r="AS74" s="17">
        <v>875</v>
      </c>
      <c r="AT74" s="14">
        <v>174.5</v>
      </c>
      <c r="AU74" s="15">
        <v>2895</v>
      </c>
      <c r="AV74" s="14" t="s">
        <v>57</v>
      </c>
      <c r="AY74" s="14">
        <v>489</v>
      </c>
    </row>
    <row r="75" spans="1:51" x14ac:dyDescent="0.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51" x14ac:dyDescent="0.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51" x14ac:dyDescent="0.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51" x14ac:dyDescent="0.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51" x14ac:dyDescent="0.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51" x14ac:dyDescent="0.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 x14ac:dyDescent="0.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 x14ac:dyDescent="0.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 x14ac:dyDescent="0.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 x14ac:dyDescent="0.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 x14ac:dyDescent="0.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 x14ac:dyDescent="0.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 x14ac:dyDescent="0.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 x14ac:dyDescent="0.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 x14ac:dyDescent="0.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 x14ac:dyDescent="0.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 x14ac:dyDescent="0.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 x14ac:dyDescent="0.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 x14ac:dyDescent="0.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 x14ac:dyDescent="0.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1:11" x14ac:dyDescent="0.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 spans="1:11" x14ac:dyDescent="0.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</row>
    <row r="97" spans="1:11" x14ac:dyDescent="0.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1:11" x14ac:dyDescent="0.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1:11" x14ac:dyDescent="0.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</row>
    <row r="100" spans="1:11" x14ac:dyDescent="0.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1" x14ac:dyDescent="0.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</row>
    <row r="102" spans="1:11" x14ac:dyDescent="0.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</sheetData>
  <sheetProtection autoFilter="0"/>
  <mergeCells count="639">
    <mergeCell ref="B40:AM40"/>
    <mergeCell ref="AR40:CC40"/>
    <mergeCell ref="B41:AM41"/>
    <mergeCell ref="AR41:CC41"/>
    <mergeCell ref="B42:AM42"/>
    <mergeCell ref="AR42:CC42"/>
    <mergeCell ref="BQ37:BS37"/>
    <mergeCell ref="BT37:BU37"/>
    <mergeCell ref="BV37:BW37"/>
    <mergeCell ref="BY37:BZ37"/>
    <mergeCell ref="CA37:CB37"/>
    <mergeCell ref="A39:AM39"/>
    <mergeCell ref="AQ39:CC39"/>
    <mergeCell ref="AX37:AZ37"/>
    <mergeCell ref="BA37:BB37"/>
    <mergeCell ref="BC37:BD37"/>
    <mergeCell ref="BF37:BG37"/>
    <mergeCell ref="BH37:BI37"/>
    <mergeCell ref="BK37:BM37"/>
    <mergeCell ref="AA37:AC37"/>
    <mergeCell ref="AD37:AE37"/>
    <mergeCell ref="AF37:AG37"/>
    <mergeCell ref="AI37:AJ37"/>
    <mergeCell ref="AK37:AL37"/>
    <mergeCell ref="AR37:AT37"/>
    <mergeCell ref="BV36:BW36"/>
    <mergeCell ref="BY36:BZ36"/>
    <mergeCell ref="CA36:CB36"/>
    <mergeCell ref="B37:D37"/>
    <mergeCell ref="H37:J37"/>
    <mergeCell ref="K37:L37"/>
    <mergeCell ref="M37:N37"/>
    <mergeCell ref="P37:Q37"/>
    <mergeCell ref="R37:S37"/>
    <mergeCell ref="U37:W37"/>
    <mergeCell ref="BC36:BD36"/>
    <mergeCell ref="BF36:BG36"/>
    <mergeCell ref="BH36:BI36"/>
    <mergeCell ref="BK36:BM36"/>
    <mergeCell ref="BQ36:BS36"/>
    <mergeCell ref="BT36:BU36"/>
    <mergeCell ref="AF36:AG36"/>
    <mergeCell ref="AI36:AJ36"/>
    <mergeCell ref="AK36:AL36"/>
    <mergeCell ref="AR36:AT36"/>
    <mergeCell ref="AX36:AZ36"/>
    <mergeCell ref="BA36:BB36"/>
    <mergeCell ref="CA35:CB35"/>
    <mergeCell ref="B36:D36"/>
    <mergeCell ref="H36:J36"/>
    <mergeCell ref="K36:L36"/>
    <mergeCell ref="M36:N36"/>
    <mergeCell ref="P36:Q36"/>
    <mergeCell ref="R36:S36"/>
    <mergeCell ref="U36:W36"/>
    <mergeCell ref="AA36:AC36"/>
    <mergeCell ref="AD36:AE36"/>
    <mergeCell ref="BH35:BI35"/>
    <mergeCell ref="BK35:BM35"/>
    <mergeCell ref="BQ35:BS35"/>
    <mergeCell ref="BT35:BU35"/>
    <mergeCell ref="BV35:BW35"/>
    <mergeCell ref="BY35:BZ35"/>
    <mergeCell ref="AK35:AL35"/>
    <mergeCell ref="AR35:AT35"/>
    <mergeCell ref="AX35:AZ35"/>
    <mergeCell ref="BA35:BB35"/>
    <mergeCell ref="BC35:BD35"/>
    <mergeCell ref="BF35:BG35"/>
    <mergeCell ref="R35:S35"/>
    <mergeCell ref="U35:W35"/>
    <mergeCell ref="AA35:AC35"/>
    <mergeCell ref="AD35:AE35"/>
    <mergeCell ref="AF35:AG35"/>
    <mergeCell ref="AI35:AJ35"/>
    <mergeCell ref="BQ34:BS34"/>
    <mergeCell ref="BT34:BU34"/>
    <mergeCell ref="BV34:BW34"/>
    <mergeCell ref="BY34:BZ34"/>
    <mergeCell ref="CA34:CB34"/>
    <mergeCell ref="B35:D35"/>
    <mergeCell ref="H35:J35"/>
    <mergeCell ref="K35:L35"/>
    <mergeCell ref="M35:N35"/>
    <mergeCell ref="P35:Q35"/>
    <mergeCell ref="AX34:AZ34"/>
    <mergeCell ref="BA34:BB34"/>
    <mergeCell ref="BC34:BD34"/>
    <mergeCell ref="BF34:BG34"/>
    <mergeCell ref="BH34:BI34"/>
    <mergeCell ref="BK34:BM34"/>
    <mergeCell ref="AA34:AC34"/>
    <mergeCell ref="AD34:AE34"/>
    <mergeCell ref="AF34:AG34"/>
    <mergeCell ref="AI34:AJ34"/>
    <mergeCell ref="AK34:AL34"/>
    <mergeCell ref="AR34:AT34"/>
    <mergeCell ref="BV33:BW33"/>
    <mergeCell ref="BY33:BZ33"/>
    <mergeCell ref="CA33:CB33"/>
    <mergeCell ref="B34:D34"/>
    <mergeCell ref="H34:J34"/>
    <mergeCell ref="K34:L34"/>
    <mergeCell ref="M34:N34"/>
    <mergeCell ref="P34:Q34"/>
    <mergeCell ref="R34:S34"/>
    <mergeCell ref="U34:W34"/>
    <mergeCell ref="BC33:BD33"/>
    <mergeCell ref="BF33:BG33"/>
    <mergeCell ref="BH33:BI33"/>
    <mergeCell ref="BK33:BM33"/>
    <mergeCell ref="BQ33:BS33"/>
    <mergeCell ref="BT33:BU33"/>
    <mergeCell ref="AF33:AG33"/>
    <mergeCell ref="AI33:AJ33"/>
    <mergeCell ref="AK33:AL33"/>
    <mergeCell ref="AR33:AT33"/>
    <mergeCell ref="AX33:AZ33"/>
    <mergeCell ref="BA33:BB33"/>
    <mergeCell ref="CA32:CB32"/>
    <mergeCell ref="B33:D33"/>
    <mergeCell ref="H33:J33"/>
    <mergeCell ref="K33:L33"/>
    <mergeCell ref="M33:N33"/>
    <mergeCell ref="P33:Q33"/>
    <mergeCell ref="R33:S33"/>
    <mergeCell ref="U33:W33"/>
    <mergeCell ref="AA33:AC33"/>
    <mergeCell ref="AD33:AE33"/>
    <mergeCell ref="BH32:BI32"/>
    <mergeCell ref="BK32:BM32"/>
    <mergeCell ref="BQ32:BS32"/>
    <mergeCell ref="BT32:BU32"/>
    <mergeCell ref="BV32:BW32"/>
    <mergeCell ref="BY32:BZ32"/>
    <mergeCell ref="AK32:AL32"/>
    <mergeCell ref="AR32:AT32"/>
    <mergeCell ref="AX32:AZ32"/>
    <mergeCell ref="BA32:BB32"/>
    <mergeCell ref="BC32:BD32"/>
    <mergeCell ref="BF32:BG32"/>
    <mergeCell ref="R32:S32"/>
    <mergeCell ref="U32:W32"/>
    <mergeCell ref="AA32:AC32"/>
    <mergeCell ref="AD32:AE32"/>
    <mergeCell ref="AF32:AG32"/>
    <mergeCell ref="AI32:AJ32"/>
    <mergeCell ref="BQ31:BS31"/>
    <mergeCell ref="BT31:BU31"/>
    <mergeCell ref="BV31:BW31"/>
    <mergeCell ref="BY31:BZ31"/>
    <mergeCell ref="CA31:CB31"/>
    <mergeCell ref="B32:D32"/>
    <mergeCell ref="H32:J32"/>
    <mergeCell ref="K32:L32"/>
    <mergeCell ref="M32:N32"/>
    <mergeCell ref="P32:Q32"/>
    <mergeCell ref="AX31:AZ31"/>
    <mergeCell ref="BA31:BB31"/>
    <mergeCell ref="BC31:BD31"/>
    <mergeCell ref="BF31:BG31"/>
    <mergeCell ref="BH31:BI31"/>
    <mergeCell ref="BK31:BM31"/>
    <mergeCell ref="AA31:AC31"/>
    <mergeCell ref="AD31:AE31"/>
    <mergeCell ref="AF31:AG31"/>
    <mergeCell ref="AI31:AJ31"/>
    <mergeCell ref="AK31:AL31"/>
    <mergeCell ref="AR31:AT31"/>
    <mergeCell ref="BV30:BW30"/>
    <mergeCell ref="BY30:BZ30"/>
    <mergeCell ref="CA30:CB30"/>
    <mergeCell ref="B31:D31"/>
    <mergeCell ref="H31:J31"/>
    <mergeCell ref="K31:L31"/>
    <mergeCell ref="M31:N31"/>
    <mergeCell ref="P31:Q31"/>
    <mergeCell ref="R31:S31"/>
    <mergeCell ref="U31:W31"/>
    <mergeCell ref="BC30:BD30"/>
    <mergeCell ref="BF30:BG30"/>
    <mergeCell ref="BH30:BI30"/>
    <mergeCell ref="BK30:BM30"/>
    <mergeCell ref="BQ30:BS30"/>
    <mergeCell ref="BT30:BU30"/>
    <mergeCell ref="AF30:AG30"/>
    <mergeCell ref="AI30:AJ30"/>
    <mergeCell ref="AK30:AL30"/>
    <mergeCell ref="AR30:AT30"/>
    <mergeCell ref="AX30:AZ30"/>
    <mergeCell ref="BA30:BB30"/>
    <mergeCell ref="CA29:CB29"/>
    <mergeCell ref="B30:D30"/>
    <mergeCell ref="H30:J30"/>
    <mergeCell ref="K30:L30"/>
    <mergeCell ref="M30:N30"/>
    <mergeCell ref="P30:Q30"/>
    <mergeCell ref="R30:S30"/>
    <mergeCell ref="U30:W30"/>
    <mergeCell ref="AA30:AC30"/>
    <mergeCell ref="AD30:AE30"/>
    <mergeCell ref="BH29:BI29"/>
    <mergeCell ref="BK29:BM29"/>
    <mergeCell ref="BQ29:BS29"/>
    <mergeCell ref="BT29:BU29"/>
    <mergeCell ref="BV29:BW29"/>
    <mergeCell ref="BY29:BZ29"/>
    <mergeCell ref="AK29:AL29"/>
    <mergeCell ref="AR29:AT29"/>
    <mergeCell ref="AX29:AZ29"/>
    <mergeCell ref="BA29:BB29"/>
    <mergeCell ref="BC29:BD29"/>
    <mergeCell ref="BF29:BG29"/>
    <mergeCell ref="R29:S29"/>
    <mergeCell ref="U29:W29"/>
    <mergeCell ref="AA29:AC29"/>
    <mergeCell ref="AD29:AE29"/>
    <mergeCell ref="AF29:AG29"/>
    <mergeCell ref="AI29:AJ29"/>
    <mergeCell ref="BQ28:BS28"/>
    <mergeCell ref="BT28:BU28"/>
    <mergeCell ref="BV28:BW28"/>
    <mergeCell ref="BY28:BZ28"/>
    <mergeCell ref="CA28:CB28"/>
    <mergeCell ref="B29:D29"/>
    <mergeCell ref="H29:J29"/>
    <mergeCell ref="K29:L29"/>
    <mergeCell ref="M29:N29"/>
    <mergeCell ref="P29:Q29"/>
    <mergeCell ref="AX28:AZ28"/>
    <mergeCell ref="BA28:BB28"/>
    <mergeCell ref="BC28:BD28"/>
    <mergeCell ref="BF28:BG28"/>
    <mergeCell ref="BH28:BI28"/>
    <mergeCell ref="BK28:BM28"/>
    <mergeCell ref="AA28:AC28"/>
    <mergeCell ref="AD28:AE28"/>
    <mergeCell ref="AF28:AG28"/>
    <mergeCell ref="AI28:AJ28"/>
    <mergeCell ref="AK28:AL28"/>
    <mergeCell ref="AR28:AT28"/>
    <mergeCell ref="BV27:BW27"/>
    <mergeCell ref="BY27:BZ27"/>
    <mergeCell ref="CA27:CB27"/>
    <mergeCell ref="B28:D28"/>
    <mergeCell ref="H28:J28"/>
    <mergeCell ref="K28:L28"/>
    <mergeCell ref="M28:N28"/>
    <mergeCell ref="P28:Q28"/>
    <mergeCell ref="R28:S28"/>
    <mergeCell ref="U28:W28"/>
    <mergeCell ref="BC27:BD27"/>
    <mergeCell ref="BF27:BG27"/>
    <mergeCell ref="BH27:BI27"/>
    <mergeCell ref="BK27:BM27"/>
    <mergeCell ref="BQ27:BS27"/>
    <mergeCell ref="BT27:BU27"/>
    <mergeCell ref="AF27:AG27"/>
    <mergeCell ref="AI27:AJ27"/>
    <mergeCell ref="AK27:AL27"/>
    <mergeCell ref="AR27:AT27"/>
    <mergeCell ref="AX27:AZ27"/>
    <mergeCell ref="BA27:BB27"/>
    <mergeCell ref="CA26:CB26"/>
    <mergeCell ref="B27:D27"/>
    <mergeCell ref="H27:J27"/>
    <mergeCell ref="K27:L27"/>
    <mergeCell ref="M27:N27"/>
    <mergeCell ref="P27:Q27"/>
    <mergeCell ref="R27:S27"/>
    <mergeCell ref="U27:W27"/>
    <mergeCell ref="AA27:AC27"/>
    <mergeCell ref="AD27:AE27"/>
    <mergeCell ref="BH26:BI26"/>
    <mergeCell ref="BK26:BM26"/>
    <mergeCell ref="BQ26:BS26"/>
    <mergeCell ref="BT26:BU26"/>
    <mergeCell ref="BV26:BW26"/>
    <mergeCell ref="BY26:BZ26"/>
    <mergeCell ref="AK26:AL26"/>
    <mergeCell ref="AR26:AT26"/>
    <mergeCell ref="AX26:AZ26"/>
    <mergeCell ref="BA26:BB26"/>
    <mergeCell ref="BC26:BD26"/>
    <mergeCell ref="BF26:BG26"/>
    <mergeCell ref="R26:S26"/>
    <mergeCell ref="U26:W26"/>
    <mergeCell ref="AA26:AC26"/>
    <mergeCell ref="AD26:AE26"/>
    <mergeCell ref="AF26:AG26"/>
    <mergeCell ref="AI26:AJ26"/>
    <mergeCell ref="BQ25:BS25"/>
    <mergeCell ref="BT25:BU25"/>
    <mergeCell ref="BV25:BW25"/>
    <mergeCell ref="BY25:BZ25"/>
    <mergeCell ref="CA25:CB25"/>
    <mergeCell ref="B26:D26"/>
    <mergeCell ref="H26:J26"/>
    <mergeCell ref="K26:L26"/>
    <mergeCell ref="M26:N26"/>
    <mergeCell ref="P26:Q26"/>
    <mergeCell ref="AX25:AZ25"/>
    <mergeCell ref="BA25:BB25"/>
    <mergeCell ref="BC25:BD25"/>
    <mergeCell ref="BF25:BG25"/>
    <mergeCell ref="BH25:BI25"/>
    <mergeCell ref="BK25:BM25"/>
    <mergeCell ref="AA25:AC25"/>
    <mergeCell ref="AD25:AE25"/>
    <mergeCell ref="AF25:AG25"/>
    <mergeCell ref="AI25:AJ25"/>
    <mergeCell ref="AK25:AL25"/>
    <mergeCell ref="AR25:AT25"/>
    <mergeCell ref="BV24:BW24"/>
    <mergeCell ref="BY24:BZ24"/>
    <mergeCell ref="CA24:CB24"/>
    <mergeCell ref="B25:D25"/>
    <mergeCell ref="H25:J25"/>
    <mergeCell ref="K25:L25"/>
    <mergeCell ref="M25:N25"/>
    <mergeCell ref="P25:Q25"/>
    <mergeCell ref="R25:S25"/>
    <mergeCell ref="U25:W25"/>
    <mergeCell ref="BC24:BD24"/>
    <mergeCell ref="BF24:BG24"/>
    <mergeCell ref="BH24:BI24"/>
    <mergeCell ref="BK24:BM24"/>
    <mergeCell ref="BQ24:BS24"/>
    <mergeCell ref="BT24:BU24"/>
    <mergeCell ref="AF24:AG24"/>
    <mergeCell ref="AI24:AJ24"/>
    <mergeCell ref="AK24:AL24"/>
    <mergeCell ref="AR24:AT24"/>
    <mergeCell ref="AX24:AZ24"/>
    <mergeCell ref="BA24:BB24"/>
    <mergeCell ref="CA23:CB23"/>
    <mergeCell ref="B24:D24"/>
    <mergeCell ref="H24:J24"/>
    <mergeCell ref="K24:L24"/>
    <mergeCell ref="M24:N24"/>
    <mergeCell ref="P24:Q24"/>
    <mergeCell ref="R24:S24"/>
    <mergeCell ref="U24:W24"/>
    <mergeCell ref="AA24:AC24"/>
    <mergeCell ref="AD24:AE24"/>
    <mergeCell ref="BH23:BI23"/>
    <mergeCell ref="BK23:BM23"/>
    <mergeCell ref="BQ23:BS23"/>
    <mergeCell ref="BT23:BU23"/>
    <mergeCell ref="BV23:BW23"/>
    <mergeCell ref="BY23:BZ23"/>
    <mergeCell ref="AK23:AL23"/>
    <mergeCell ref="AR23:AT23"/>
    <mergeCell ref="AX23:AZ23"/>
    <mergeCell ref="BA23:BB23"/>
    <mergeCell ref="BC23:BD23"/>
    <mergeCell ref="BF23:BG23"/>
    <mergeCell ref="R23:S23"/>
    <mergeCell ref="U23:W23"/>
    <mergeCell ref="AA23:AC23"/>
    <mergeCell ref="AD23:AE23"/>
    <mergeCell ref="AF23:AG23"/>
    <mergeCell ref="AI23:AJ23"/>
    <mergeCell ref="BQ22:BS22"/>
    <mergeCell ref="BT22:BU22"/>
    <mergeCell ref="BV22:BW22"/>
    <mergeCell ref="BY22:BZ22"/>
    <mergeCell ref="CA22:CB22"/>
    <mergeCell ref="B23:D23"/>
    <mergeCell ref="H23:J23"/>
    <mergeCell ref="K23:L23"/>
    <mergeCell ref="M23:N23"/>
    <mergeCell ref="P23:Q23"/>
    <mergeCell ref="AX22:AZ22"/>
    <mergeCell ref="BA22:BB22"/>
    <mergeCell ref="BC22:BD22"/>
    <mergeCell ref="BF22:BG22"/>
    <mergeCell ref="BH22:BI22"/>
    <mergeCell ref="BK22:BM22"/>
    <mergeCell ref="AA22:AC22"/>
    <mergeCell ref="AD22:AE22"/>
    <mergeCell ref="AF22:AG22"/>
    <mergeCell ref="AI22:AJ22"/>
    <mergeCell ref="AK22:AL22"/>
    <mergeCell ref="AR22:AT22"/>
    <mergeCell ref="BN21:BP21"/>
    <mergeCell ref="BQ21:BS21"/>
    <mergeCell ref="BT21:CB21"/>
    <mergeCell ref="B22:D22"/>
    <mergeCell ref="H22:J22"/>
    <mergeCell ref="K22:L22"/>
    <mergeCell ref="M22:N22"/>
    <mergeCell ref="P22:Q22"/>
    <mergeCell ref="R22:S22"/>
    <mergeCell ref="U22:W22"/>
    <mergeCell ref="AD21:AL21"/>
    <mergeCell ref="AR21:AT21"/>
    <mergeCell ref="AU21:AW21"/>
    <mergeCell ref="AX21:AZ21"/>
    <mergeCell ref="BA21:BI21"/>
    <mergeCell ref="BK21:BM21"/>
    <mergeCell ref="BS18:BU18"/>
    <mergeCell ref="BV18:BX18"/>
    <mergeCell ref="BY18:CC18"/>
    <mergeCell ref="B21:D21"/>
    <mergeCell ref="E21:G21"/>
    <mergeCell ref="H21:J21"/>
    <mergeCell ref="K21:S21"/>
    <mergeCell ref="U21:W21"/>
    <mergeCell ref="X21:Z21"/>
    <mergeCell ref="AA21:AC21"/>
    <mergeCell ref="BA18:BC18"/>
    <mergeCell ref="BD18:BF18"/>
    <mergeCell ref="BG18:BI18"/>
    <mergeCell ref="BJ18:BL18"/>
    <mergeCell ref="BM18:BO18"/>
    <mergeCell ref="BP18:BR18"/>
    <mergeCell ref="AC18:AE18"/>
    <mergeCell ref="AF18:AH18"/>
    <mergeCell ref="AI18:AM18"/>
    <mergeCell ref="AQ18:AS18"/>
    <mergeCell ref="AT18:AW18"/>
    <mergeCell ref="AX18:AZ18"/>
    <mergeCell ref="BY17:CC17"/>
    <mergeCell ref="A18:C18"/>
    <mergeCell ref="D18:G18"/>
    <mergeCell ref="H18:J18"/>
    <mergeCell ref="K18:M18"/>
    <mergeCell ref="N18:P18"/>
    <mergeCell ref="Q18:S18"/>
    <mergeCell ref="T18:V18"/>
    <mergeCell ref="W18:Y18"/>
    <mergeCell ref="Z18:AB18"/>
    <mergeCell ref="BG17:BI17"/>
    <mergeCell ref="BJ17:BL17"/>
    <mergeCell ref="BM17:BO17"/>
    <mergeCell ref="BP17:BR17"/>
    <mergeCell ref="BS17:BU17"/>
    <mergeCell ref="BV17:BX17"/>
    <mergeCell ref="AQ17:AS17"/>
    <mergeCell ref="AT17:AU17"/>
    <mergeCell ref="AV17:AW17"/>
    <mergeCell ref="AX17:AZ17"/>
    <mergeCell ref="BA17:BC17"/>
    <mergeCell ref="BD17:BF17"/>
    <mergeCell ref="T17:V17"/>
    <mergeCell ref="W17:Y17"/>
    <mergeCell ref="Z17:AB17"/>
    <mergeCell ref="AC17:AE17"/>
    <mergeCell ref="AF17:AH17"/>
    <mergeCell ref="AI17:AM17"/>
    <mergeCell ref="BS16:BU16"/>
    <mergeCell ref="BV16:BX16"/>
    <mergeCell ref="BY16:CC16"/>
    <mergeCell ref="A17:C17"/>
    <mergeCell ref="D17:E17"/>
    <mergeCell ref="F17:G17"/>
    <mergeCell ref="H17:J17"/>
    <mergeCell ref="K17:M17"/>
    <mergeCell ref="N17:P17"/>
    <mergeCell ref="Q17:S17"/>
    <mergeCell ref="BA16:BC16"/>
    <mergeCell ref="BD16:BF16"/>
    <mergeCell ref="BG16:BI16"/>
    <mergeCell ref="BJ16:BL16"/>
    <mergeCell ref="BM16:BO16"/>
    <mergeCell ref="BP16:BR16"/>
    <mergeCell ref="AF16:AH16"/>
    <mergeCell ref="AI16:AM16"/>
    <mergeCell ref="AQ16:AS16"/>
    <mergeCell ref="AT16:AU16"/>
    <mergeCell ref="AV16:AW16"/>
    <mergeCell ref="AX16:AZ16"/>
    <mergeCell ref="N16:P16"/>
    <mergeCell ref="Q16:S16"/>
    <mergeCell ref="T16:V16"/>
    <mergeCell ref="W16:Y16"/>
    <mergeCell ref="Z16:AB16"/>
    <mergeCell ref="AC16:AE16"/>
    <mergeCell ref="BM15:BO15"/>
    <mergeCell ref="BP15:BR15"/>
    <mergeCell ref="BS15:BU15"/>
    <mergeCell ref="BV15:BX15"/>
    <mergeCell ref="BY15:CC15"/>
    <mergeCell ref="A16:C16"/>
    <mergeCell ref="D16:E16"/>
    <mergeCell ref="F16:G16"/>
    <mergeCell ref="H16:J16"/>
    <mergeCell ref="K16:M16"/>
    <mergeCell ref="AV15:AW15"/>
    <mergeCell ref="AX15:AZ15"/>
    <mergeCell ref="BA15:BC15"/>
    <mergeCell ref="BD15:BF15"/>
    <mergeCell ref="BG15:BI15"/>
    <mergeCell ref="BJ15:BL15"/>
    <mergeCell ref="Z15:AB15"/>
    <mergeCell ref="AC15:AE15"/>
    <mergeCell ref="AF15:AH15"/>
    <mergeCell ref="AI15:AM15"/>
    <mergeCell ref="AQ15:AS15"/>
    <mergeCell ref="AT15:AU15"/>
    <mergeCell ref="BY14:CC14"/>
    <mergeCell ref="A15:C15"/>
    <mergeCell ref="D15:E15"/>
    <mergeCell ref="F15:G15"/>
    <mergeCell ref="H15:J15"/>
    <mergeCell ref="K15:M15"/>
    <mergeCell ref="N15:P15"/>
    <mergeCell ref="Q15:S15"/>
    <mergeCell ref="T15:V15"/>
    <mergeCell ref="W15:Y15"/>
    <mergeCell ref="BG14:BI14"/>
    <mergeCell ref="BJ14:BL14"/>
    <mergeCell ref="BM14:BO14"/>
    <mergeCell ref="BP14:BR14"/>
    <mergeCell ref="BS14:BU14"/>
    <mergeCell ref="BV14:BX14"/>
    <mergeCell ref="AQ14:AS14"/>
    <mergeCell ref="AT14:AU14"/>
    <mergeCell ref="AV14:AW14"/>
    <mergeCell ref="AX14:AZ14"/>
    <mergeCell ref="BA14:BC14"/>
    <mergeCell ref="BD14:BF14"/>
    <mergeCell ref="T14:V14"/>
    <mergeCell ref="W14:Y14"/>
    <mergeCell ref="Z14:AB14"/>
    <mergeCell ref="AC14:AE14"/>
    <mergeCell ref="AF14:AH14"/>
    <mergeCell ref="AI14:AM14"/>
    <mergeCell ref="BS13:BU13"/>
    <mergeCell ref="BV13:BX13"/>
    <mergeCell ref="BY13:CC13"/>
    <mergeCell ref="A14:C14"/>
    <mergeCell ref="D14:E14"/>
    <mergeCell ref="F14:G14"/>
    <mergeCell ref="H14:J14"/>
    <mergeCell ref="K14:M14"/>
    <mergeCell ref="N14:P14"/>
    <mergeCell ref="Q14:S14"/>
    <mergeCell ref="BA13:BC13"/>
    <mergeCell ref="BD13:BF13"/>
    <mergeCell ref="BG13:BI13"/>
    <mergeCell ref="BJ13:BL13"/>
    <mergeCell ref="BM13:BO13"/>
    <mergeCell ref="BP13:BR13"/>
    <mergeCell ref="AC13:AE13"/>
    <mergeCell ref="AF13:AH13"/>
    <mergeCell ref="AI13:AM13"/>
    <mergeCell ref="AQ13:AS13"/>
    <mergeCell ref="AT13:AW13"/>
    <mergeCell ref="AX13:AZ13"/>
    <mergeCell ref="BY12:CC12"/>
    <mergeCell ref="A13:C13"/>
    <mergeCell ref="D13:G13"/>
    <mergeCell ref="H13:J13"/>
    <mergeCell ref="K13:M13"/>
    <mergeCell ref="N13:P13"/>
    <mergeCell ref="Q13:S13"/>
    <mergeCell ref="T13:V13"/>
    <mergeCell ref="W13:Y13"/>
    <mergeCell ref="Z13:AB13"/>
    <mergeCell ref="BG12:BI12"/>
    <mergeCell ref="BJ12:BL12"/>
    <mergeCell ref="BM12:BO12"/>
    <mergeCell ref="BP12:BR12"/>
    <mergeCell ref="BS12:BU12"/>
    <mergeCell ref="BV12:BX12"/>
    <mergeCell ref="AI12:AM12"/>
    <mergeCell ref="AQ12:AS12"/>
    <mergeCell ref="AT12:AW12"/>
    <mergeCell ref="AX12:AZ12"/>
    <mergeCell ref="BA12:BC12"/>
    <mergeCell ref="BD12:BF12"/>
    <mergeCell ref="Q12:S12"/>
    <mergeCell ref="T12:V12"/>
    <mergeCell ref="W12:Y12"/>
    <mergeCell ref="Z12:AB12"/>
    <mergeCell ref="AC12:AE12"/>
    <mergeCell ref="AF12:AH12"/>
    <mergeCell ref="BD11:BR11"/>
    <mergeCell ref="BS11:BU11"/>
    <mergeCell ref="BV11:BX11"/>
    <mergeCell ref="BY11:CA11"/>
    <mergeCell ref="CB11:CC11"/>
    <mergeCell ref="A12:C12"/>
    <mergeCell ref="D12:G12"/>
    <mergeCell ref="H12:J12"/>
    <mergeCell ref="K12:M12"/>
    <mergeCell ref="N12:P12"/>
    <mergeCell ref="BI8:BO8"/>
    <mergeCell ref="BP8:BT8"/>
    <mergeCell ref="BU8:CC8"/>
    <mergeCell ref="L9:AM9"/>
    <mergeCell ref="BB9:CC9"/>
    <mergeCell ref="N11:AB11"/>
    <mergeCell ref="AC11:AE11"/>
    <mergeCell ref="AF11:AH11"/>
    <mergeCell ref="AI11:AK11"/>
    <mergeCell ref="AL11:AM11"/>
    <mergeCell ref="BG6:BH6"/>
    <mergeCell ref="BJ6:BL6"/>
    <mergeCell ref="BM6:CC6"/>
    <mergeCell ref="L7:AM7"/>
    <mergeCell ref="BB7:CC7"/>
    <mergeCell ref="L8:R8"/>
    <mergeCell ref="S8:Y8"/>
    <mergeCell ref="Z8:AD8"/>
    <mergeCell ref="AE8:AM8"/>
    <mergeCell ref="BB8:BH8"/>
    <mergeCell ref="BX5:BY5"/>
    <mergeCell ref="BZ5:CA5"/>
    <mergeCell ref="CB5:CC5"/>
    <mergeCell ref="B6:K7"/>
    <mergeCell ref="L6:P6"/>
    <mergeCell ref="Q6:R6"/>
    <mergeCell ref="T6:V6"/>
    <mergeCell ref="W6:AM6"/>
    <mergeCell ref="AR6:BA7"/>
    <mergeCell ref="BB6:BF6"/>
    <mergeCell ref="BW3:CC3"/>
    <mergeCell ref="L4:AF4"/>
    <mergeCell ref="AG4:AM4"/>
    <mergeCell ref="BB4:BV4"/>
    <mergeCell ref="BW4:CC4"/>
    <mergeCell ref="L5:AB5"/>
    <mergeCell ref="AC5:AD5"/>
    <mergeCell ref="AE5:AF5"/>
    <mergeCell ref="AH5:AI5"/>
    <mergeCell ref="AJ5:AK5"/>
    <mergeCell ref="AP1:AQ2"/>
    <mergeCell ref="A3:A9"/>
    <mergeCell ref="L3:AF3"/>
    <mergeCell ref="AG3:AM3"/>
    <mergeCell ref="AQ3:AQ9"/>
    <mergeCell ref="BB3:BV3"/>
    <mergeCell ref="AL5:AM5"/>
    <mergeCell ref="BB5:BR5"/>
    <mergeCell ref="BS5:BT5"/>
    <mergeCell ref="BU5:BV5"/>
  </mergeCells>
  <phoneticPr fontId="3"/>
  <dataValidations count="10">
    <dataValidation imeMode="on" allowBlank="1" showInputMessage="1" showErrorMessage="1" sqref="L7:AM7 L9:AM9 H26:J32 BB9:CF9 U23:W32 AA23:AC32 BK23:BM32 B26:D32 AX23:AZ32 AR23:AT32 BB7:CF7 BQ23:BS32" xr:uid="{A318DBA6-50C0-4372-B39A-512CF9713DC8}"/>
    <dataValidation type="list" allowBlank="1" showInputMessage="1" showErrorMessage="1" sqref="L5:AB5" xr:uid="{588A37B7-633A-4001-A394-5E3F3C769AC3}">
      <formula1>$B$47:$B$74</formula1>
    </dataValidation>
    <dataValidation type="list" allowBlank="1" showInputMessage="1" showErrorMessage="1" sqref="AC11:AE11 H13:AH13" xr:uid="{BF00BE5F-0D68-4363-99B6-C51245D7E88D}">
      <formula1>"○,×"</formula1>
    </dataValidation>
    <dataValidation type="list" imeMode="disabled" allowBlank="1" showInputMessage="1" showErrorMessage="1" sqref="A40:A42" xr:uid="{4531B509-6256-417A-91DD-19D15F4B61AB}">
      <formula1>"○,×"</formula1>
    </dataValidation>
    <dataValidation type="whole" allowBlank="1" showInputMessage="1" showErrorMessage="1" error="所要額が1,000円未満の場合は申請できません。" sqref="AI11:AK11 BY11:CA11" xr:uid="{4FFDDB9F-C0E6-4B69-8FA7-BE9368BE5A97}">
      <formula1>1000</formula1>
      <formula2>1E+28</formula2>
    </dataValidation>
    <dataValidation imeMode="halfKatakana" allowBlank="1" showInputMessage="1" showErrorMessage="1" sqref="L3:AF3 BB3:BV3" xr:uid="{A6D22102-2F9D-489B-84B5-C56D31027E7C}"/>
    <dataValidation imeMode="disabled" allowBlank="1" showInputMessage="1" showErrorMessage="1" sqref="AJ5:AK5 BZ5:CA5" xr:uid="{F2EC3F07-F4BC-4B6D-B2D5-461788D7F20D}"/>
    <dataValidation type="textLength" imeMode="halfAlpha" operator="equal" allowBlank="1" showInputMessage="1" showErrorMessage="1" errorTitle="事業所番号" error="10桁で入力してください。" sqref="AG4:AM4" xr:uid="{5BA1316B-24F5-4BB9-9824-A23280B10394}">
      <formula1>10</formula1>
    </dataValidation>
    <dataValidation imeMode="halfAlpha" allowBlank="1" showInputMessage="1" showErrorMessage="1" sqref="T6:V6 S8:Y8 AE5:AH5 AE8:AM8 E26:G32 K26:N32 BG6:BH6 Q6:R6 AD23:AG32 AI23:AL32 X23:Z32 P26:S32 AU23:AW32 BA23:BD32 BT23:BW32 BN23:BP32 BF23:BI32 BJ6:BL6 BI8:BO8 BU5:BX5 BU8:CF8 BY23:CB32" xr:uid="{A5AF294E-6C85-435A-9394-55A4C6227CA6}"/>
    <dataValidation type="list" allowBlank="1" showInputMessage="1" showErrorMessage="1" sqref="X44:Z45" xr:uid="{D22722F8-43C8-4C11-8974-4604889CBA49}">
      <formula1>"○"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CF63-9954-407B-9F0B-1DCB4F29C518}">
  <dimension ref="A1:CH102"/>
  <sheetViews>
    <sheetView showGridLines="0" view="pageBreakPreview" zoomScale="64" zoomScaleNormal="100" zoomScaleSheetLayoutView="64" workbookViewId="0">
      <selection activeCell="EH52" sqref="EH52"/>
    </sheetView>
  </sheetViews>
  <sheetFormatPr defaultColWidth="2.25" defaultRowHeight="13.5" x14ac:dyDescent="0.15"/>
  <cols>
    <col min="1" max="1" width="3.625" style="3" customWidth="1"/>
    <col min="2" max="9" width="2.75" style="3" customWidth="1"/>
    <col min="10" max="14" width="2.25" style="3"/>
    <col min="15" max="15" width="2.5" style="3" bestFit="1" customWidth="1"/>
    <col min="16" max="17" width="2.25" style="3"/>
    <col min="18" max="18" width="2.25" style="3" customWidth="1"/>
    <col min="19" max="19" width="2.25" style="3"/>
    <col min="20" max="20" width="3.625" style="3" customWidth="1"/>
    <col min="21" max="23" width="2.25" style="3"/>
    <col min="24" max="26" width="2.625" style="3" customWidth="1"/>
    <col min="27" max="28" width="2.25" style="3"/>
    <col min="29" max="30" width="2.125" style="3" customWidth="1"/>
    <col min="31" max="32" width="2.625" style="3" customWidth="1"/>
    <col min="33" max="33" width="2.25" style="3"/>
    <col min="34" max="35" width="2.875" style="3" customWidth="1"/>
    <col min="36" max="37" width="2.625" style="3" customWidth="1"/>
    <col min="38" max="39" width="1.375" style="3" customWidth="1"/>
    <col min="40" max="40" width="2.25" style="3"/>
    <col min="41" max="41" width="2.25" style="3" customWidth="1"/>
    <col min="42" max="42" width="12.375" style="10" customWidth="1"/>
    <col min="43" max="43" width="9.125" style="3" customWidth="1"/>
    <col min="44" max="45" width="2.25" style="3" customWidth="1"/>
    <col min="46" max="47" width="3.25" style="3" customWidth="1"/>
    <col min="48" max="49" width="2.5" style="3" bestFit="1" customWidth="1"/>
    <col min="50" max="50" width="2.25" style="3"/>
    <col min="51" max="51" width="4" style="3" bestFit="1" customWidth="1"/>
    <col min="52" max="56" width="2.25" style="3"/>
    <col min="57" max="57" width="2.5" style="3" bestFit="1" customWidth="1"/>
    <col min="58" max="61" width="2.25" style="3"/>
    <col min="62" max="62" width="3.5" style="3" bestFit="1" customWidth="1"/>
    <col min="63" max="65" width="2.25" style="3"/>
    <col min="66" max="68" width="2.5" style="3" bestFit="1" customWidth="1"/>
    <col min="69" max="75" width="2.25" style="3"/>
    <col min="76" max="76" width="2.5" style="3" bestFit="1" customWidth="1"/>
    <col min="77" max="82" width="2.25" style="3"/>
    <col min="83" max="88" width="0" style="3" hidden="1" customWidth="1"/>
    <col min="89" max="16384" width="2.25" style="3"/>
  </cols>
  <sheetData>
    <row r="1" spans="1:84" x14ac:dyDescent="0.15">
      <c r="A1" s="12" t="s">
        <v>127</v>
      </c>
      <c r="AP1" s="192"/>
      <c r="AQ1" s="192"/>
    </row>
    <row r="2" spans="1:84" ht="14.25" thickBot="1" x14ac:dyDescent="0.2">
      <c r="AP2" s="192"/>
      <c r="AQ2" s="192"/>
    </row>
    <row r="3" spans="1:84" s="1" customFormat="1" ht="12" customHeight="1" x14ac:dyDescent="0.15">
      <c r="A3" s="293" t="s">
        <v>21</v>
      </c>
      <c r="B3" s="29" t="s">
        <v>0</v>
      </c>
      <c r="C3" s="25"/>
      <c r="D3" s="25"/>
      <c r="E3" s="26"/>
      <c r="F3" s="26"/>
      <c r="G3" s="26"/>
      <c r="H3" s="26"/>
      <c r="I3" s="26"/>
      <c r="J3" s="26"/>
      <c r="K3" s="36"/>
      <c r="L3" s="274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6"/>
      <c r="AG3" s="296" t="s">
        <v>25</v>
      </c>
      <c r="AH3" s="297"/>
      <c r="AI3" s="297"/>
      <c r="AJ3" s="297"/>
      <c r="AK3" s="297"/>
      <c r="AL3" s="297"/>
      <c r="AM3" s="298"/>
      <c r="AP3" s="111"/>
      <c r="AQ3" s="293" t="s">
        <v>21</v>
      </c>
      <c r="AR3" s="29" t="s">
        <v>0</v>
      </c>
      <c r="AS3" s="25"/>
      <c r="AT3" s="25"/>
      <c r="AU3" s="26"/>
      <c r="AV3" s="26"/>
      <c r="AW3" s="26"/>
      <c r="AX3" s="26"/>
      <c r="AY3" s="26"/>
      <c r="AZ3" s="26"/>
      <c r="BA3" s="36"/>
      <c r="BB3" s="331">
        <f>L3</f>
        <v>0</v>
      </c>
      <c r="BC3" s="332"/>
      <c r="BD3" s="332"/>
      <c r="BE3" s="332"/>
      <c r="BF3" s="332"/>
      <c r="BG3" s="332"/>
      <c r="BH3" s="332"/>
      <c r="BI3" s="332"/>
      <c r="BJ3" s="332"/>
      <c r="BK3" s="332"/>
      <c r="BL3" s="332"/>
      <c r="BM3" s="332"/>
      <c r="BN3" s="332"/>
      <c r="BO3" s="332"/>
      <c r="BP3" s="332"/>
      <c r="BQ3" s="332"/>
      <c r="BR3" s="332"/>
      <c r="BS3" s="332"/>
      <c r="BT3" s="332"/>
      <c r="BU3" s="332"/>
      <c r="BV3" s="333"/>
      <c r="BW3" s="296" t="s">
        <v>25</v>
      </c>
      <c r="BX3" s="297"/>
      <c r="BY3" s="297"/>
      <c r="BZ3" s="297"/>
      <c r="CA3" s="297"/>
      <c r="CB3" s="297"/>
      <c r="CC3" s="298"/>
      <c r="CD3" s="122"/>
      <c r="CE3" s="122"/>
      <c r="CF3" s="122"/>
    </row>
    <row r="4" spans="1:84" s="1" customFormat="1" ht="20.25" customHeight="1" x14ac:dyDescent="0.15">
      <c r="A4" s="294"/>
      <c r="B4" s="30" t="s">
        <v>19</v>
      </c>
      <c r="C4" s="4"/>
      <c r="D4" s="4"/>
      <c r="E4" s="5"/>
      <c r="F4" s="5"/>
      <c r="G4" s="5"/>
      <c r="H4" s="5"/>
      <c r="I4" s="5"/>
      <c r="J4" s="5"/>
      <c r="K4" s="37"/>
      <c r="L4" s="277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9"/>
      <c r="AG4" s="299"/>
      <c r="AH4" s="300"/>
      <c r="AI4" s="300"/>
      <c r="AJ4" s="300"/>
      <c r="AK4" s="300"/>
      <c r="AL4" s="300"/>
      <c r="AM4" s="301"/>
      <c r="AP4" s="14"/>
      <c r="AQ4" s="294"/>
      <c r="AR4" s="30" t="s">
        <v>19</v>
      </c>
      <c r="AS4" s="4"/>
      <c r="AT4" s="4"/>
      <c r="AU4" s="5"/>
      <c r="AV4" s="5"/>
      <c r="AW4" s="5"/>
      <c r="AX4" s="5"/>
      <c r="AY4" s="5"/>
      <c r="AZ4" s="5"/>
      <c r="BA4" s="37"/>
      <c r="BB4" s="334">
        <f>L4</f>
        <v>0</v>
      </c>
      <c r="BC4" s="335"/>
      <c r="BD4" s="335"/>
      <c r="BE4" s="335"/>
      <c r="BF4" s="335"/>
      <c r="BG4" s="335"/>
      <c r="BH4" s="335"/>
      <c r="BI4" s="335"/>
      <c r="BJ4" s="335"/>
      <c r="BK4" s="335"/>
      <c r="BL4" s="335"/>
      <c r="BM4" s="335"/>
      <c r="BN4" s="335"/>
      <c r="BO4" s="335"/>
      <c r="BP4" s="335"/>
      <c r="BQ4" s="335"/>
      <c r="BR4" s="335"/>
      <c r="BS4" s="335"/>
      <c r="BT4" s="335"/>
      <c r="BU4" s="335"/>
      <c r="BV4" s="336"/>
      <c r="BW4" s="337">
        <f>AG4</f>
        <v>0</v>
      </c>
      <c r="BX4" s="338"/>
      <c r="BY4" s="338"/>
      <c r="BZ4" s="338"/>
      <c r="CA4" s="338"/>
      <c r="CB4" s="338"/>
      <c r="CC4" s="339"/>
      <c r="CD4" s="137"/>
      <c r="CE4" s="123"/>
      <c r="CF4" s="123"/>
    </row>
    <row r="5" spans="1:84" s="1" customFormat="1" ht="26.25" customHeight="1" x14ac:dyDescent="0.15">
      <c r="A5" s="294"/>
      <c r="B5" s="31" t="s">
        <v>30</v>
      </c>
      <c r="C5" s="13"/>
      <c r="D5" s="13"/>
      <c r="E5" s="6"/>
      <c r="F5" s="6"/>
      <c r="G5" s="6"/>
      <c r="H5" s="6"/>
      <c r="I5" s="6"/>
      <c r="J5" s="6"/>
      <c r="K5" s="38"/>
      <c r="L5" s="302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4"/>
      <c r="AC5" s="227" t="s">
        <v>26</v>
      </c>
      <c r="AD5" s="228"/>
      <c r="AE5" s="219"/>
      <c r="AF5" s="219"/>
      <c r="AG5" s="75" t="s">
        <v>41</v>
      </c>
      <c r="AH5" s="315" t="s">
        <v>81</v>
      </c>
      <c r="AI5" s="316"/>
      <c r="AJ5" s="229">
        <f>COUNTIF(B33:AL33,6)+COUNTIF(B33:AL33,5)+COUNTIF(B33:AL33,4)</f>
        <v>0</v>
      </c>
      <c r="AK5" s="229"/>
      <c r="AL5" s="305" t="s">
        <v>80</v>
      </c>
      <c r="AM5" s="306"/>
      <c r="AP5" s="119" t="s">
        <v>42</v>
      </c>
      <c r="AQ5" s="294"/>
      <c r="AR5" s="31" t="s">
        <v>30</v>
      </c>
      <c r="AS5" s="13"/>
      <c r="AT5" s="13"/>
      <c r="AU5" s="6"/>
      <c r="AV5" s="6"/>
      <c r="AW5" s="6"/>
      <c r="AX5" s="6"/>
      <c r="AY5" s="6"/>
      <c r="AZ5" s="6"/>
      <c r="BA5" s="38"/>
      <c r="BB5" s="340">
        <f>L5</f>
        <v>0</v>
      </c>
      <c r="BC5" s="341"/>
      <c r="BD5" s="341"/>
      <c r="BE5" s="341"/>
      <c r="BF5" s="341"/>
      <c r="BG5" s="341"/>
      <c r="BH5" s="341"/>
      <c r="BI5" s="341"/>
      <c r="BJ5" s="341"/>
      <c r="BK5" s="341"/>
      <c r="BL5" s="341"/>
      <c r="BM5" s="341"/>
      <c r="BN5" s="341"/>
      <c r="BO5" s="341"/>
      <c r="BP5" s="341"/>
      <c r="BQ5" s="341"/>
      <c r="BR5" s="342"/>
      <c r="BS5" s="227" t="s">
        <v>26</v>
      </c>
      <c r="BT5" s="228"/>
      <c r="BU5" s="343">
        <f>AE5</f>
        <v>0</v>
      </c>
      <c r="BV5" s="343"/>
      <c r="BW5" s="75" t="s">
        <v>41</v>
      </c>
      <c r="BX5" s="315" t="s">
        <v>81</v>
      </c>
      <c r="BY5" s="316"/>
      <c r="BZ5" s="229">
        <f>COUNTIF(AR33:CB33,6)+COUNTIF(AR33:CB33,5)+COUNTIF(AR33:CB33,4)</f>
        <v>0</v>
      </c>
      <c r="CA5" s="229"/>
      <c r="CB5" s="305" t="s">
        <v>80</v>
      </c>
      <c r="CC5" s="306"/>
      <c r="CD5" s="13"/>
      <c r="CE5" s="13"/>
      <c r="CF5" s="13"/>
    </row>
    <row r="6" spans="1:84" s="1" customFormat="1" ht="17.25" customHeight="1" x14ac:dyDescent="0.15">
      <c r="A6" s="294"/>
      <c r="B6" s="283" t="s">
        <v>27</v>
      </c>
      <c r="C6" s="284"/>
      <c r="D6" s="284"/>
      <c r="E6" s="284"/>
      <c r="F6" s="284"/>
      <c r="G6" s="284"/>
      <c r="H6" s="284"/>
      <c r="I6" s="284"/>
      <c r="J6" s="284"/>
      <c r="K6" s="285"/>
      <c r="L6" s="232" t="s">
        <v>3</v>
      </c>
      <c r="M6" s="233"/>
      <c r="N6" s="233"/>
      <c r="O6" s="233"/>
      <c r="P6" s="233"/>
      <c r="Q6" s="223"/>
      <c r="R6" s="223"/>
      <c r="S6" s="7" t="s">
        <v>4</v>
      </c>
      <c r="T6" s="223"/>
      <c r="U6" s="223"/>
      <c r="V6" s="223"/>
      <c r="W6" s="234" t="s">
        <v>5</v>
      </c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5"/>
      <c r="AP6" s="111"/>
      <c r="AQ6" s="294"/>
      <c r="AR6" s="283" t="s">
        <v>27</v>
      </c>
      <c r="AS6" s="284"/>
      <c r="AT6" s="284"/>
      <c r="AU6" s="284"/>
      <c r="AV6" s="284"/>
      <c r="AW6" s="284"/>
      <c r="AX6" s="284"/>
      <c r="AY6" s="284"/>
      <c r="AZ6" s="284"/>
      <c r="BA6" s="285"/>
      <c r="BB6" s="232" t="s">
        <v>3</v>
      </c>
      <c r="BC6" s="233"/>
      <c r="BD6" s="233"/>
      <c r="BE6" s="233"/>
      <c r="BF6" s="233"/>
      <c r="BG6" s="344">
        <f>Q6</f>
        <v>0</v>
      </c>
      <c r="BH6" s="345"/>
      <c r="BI6" s="7" t="s">
        <v>4</v>
      </c>
      <c r="BJ6" s="344">
        <f>T6</f>
        <v>0</v>
      </c>
      <c r="BK6" s="345"/>
      <c r="BL6" s="345"/>
      <c r="BM6" s="234" t="s">
        <v>5</v>
      </c>
      <c r="BN6" s="234"/>
      <c r="BO6" s="234"/>
      <c r="BP6" s="234"/>
      <c r="BQ6" s="234"/>
      <c r="BR6" s="234"/>
      <c r="BS6" s="234"/>
      <c r="BT6" s="234"/>
      <c r="BU6" s="234"/>
      <c r="BV6" s="234"/>
      <c r="BW6" s="234"/>
      <c r="BX6" s="234"/>
      <c r="BY6" s="234"/>
      <c r="BZ6" s="234"/>
      <c r="CA6" s="234"/>
      <c r="CB6" s="234"/>
      <c r="CC6" s="235"/>
      <c r="CD6" s="124"/>
      <c r="CE6" s="124"/>
      <c r="CF6" s="124"/>
    </row>
    <row r="7" spans="1:84" s="1" customFormat="1" ht="20.25" customHeight="1" x14ac:dyDescent="0.15">
      <c r="A7" s="294"/>
      <c r="B7" s="286"/>
      <c r="C7" s="287"/>
      <c r="D7" s="287"/>
      <c r="E7" s="287"/>
      <c r="F7" s="287"/>
      <c r="G7" s="287"/>
      <c r="H7" s="287"/>
      <c r="I7" s="287"/>
      <c r="J7" s="287"/>
      <c r="K7" s="288"/>
      <c r="L7" s="289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1"/>
      <c r="AP7" s="111"/>
      <c r="AQ7" s="294"/>
      <c r="AR7" s="286"/>
      <c r="AS7" s="287"/>
      <c r="AT7" s="287"/>
      <c r="AU7" s="287"/>
      <c r="AV7" s="287"/>
      <c r="AW7" s="287"/>
      <c r="AX7" s="287"/>
      <c r="AY7" s="287"/>
      <c r="AZ7" s="287"/>
      <c r="BA7" s="288"/>
      <c r="BB7" s="346">
        <f>L7</f>
        <v>0</v>
      </c>
      <c r="BC7" s="347"/>
      <c r="BD7" s="347"/>
      <c r="BE7" s="347"/>
      <c r="BF7" s="347"/>
      <c r="BG7" s="347"/>
      <c r="BH7" s="347"/>
      <c r="BI7" s="347"/>
      <c r="BJ7" s="347"/>
      <c r="BK7" s="347"/>
      <c r="BL7" s="347"/>
      <c r="BM7" s="347"/>
      <c r="BN7" s="347"/>
      <c r="BO7" s="347"/>
      <c r="BP7" s="347"/>
      <c r="BQ7" s="347"/>
      <c r="BR7" s="347"/>
      <c r="BS7" s="347"/>
      <c r="BT7" s="347"/>
      <c r="BU7" s="347"/>
      <c r="BV7" s="347"/>
      <c r="BW7" s="347"/>
      <c r="BX7" s="347"/>
      <c r="BY7" s="347"/>
      <c r="BZ7" s="347"/>
      <c r="CA7" s="347"/>
      <c r="CB7" s="347"/>
      <c r="CC7" s="348"/>
      <c r="CD7" s="138"/>
      <c r="CE7" s="125"/>
      <c r="CF7" s="125"/>
    </row>
    <row r="8" spans="1:84" s="1" customFormat="1" ht="21" customHeight="1" x14ac:dyDescent="0.15">
      <c r="A8" s="294"/>
      <c r="B8" s="32" t="s">
        <v>6</v>
      </c>
      <c r="C8" s="39"/>
      <c r="D8" s="39"/>
      <c r="E8" s="8"/>
      <c r="F8" s="8"/>
      <c r="G8" s="8"/>
      <c r="H8" s="8"/>
      <c r="I8" s="8"/>
      <c r="J8" s="8"/>
      <c r="K8" s="9"/>
      <c r="L8" s="236" t="s">
        <v>7</v>
      </c>
      <c r="M8" s="237"/>
      <c r="N8" s="237"/>
      <c r="O8" s="237"/>
      <c r="P8" s="237"/>
      <c r="Q8" s="237"/>
      <c r="R8" s="238"/>
      <c r="S8" s="224"/>
      <c r="T8" s="225"/>
      <c r="U8" s="225"/>
      <c r="V8" s="225"/>
      <c r="W8" s="225"/>
      <c r="X8" s="225"/>
      <c r="Y8" s="226"/>
      <c r="Z8" s="236" t="s">
        <v>23</v>
      </c>
      <c r="AA8" s="237"/>
      <c r="AB8" s="237"/>
      <c r="AC8" s="237"/>
      <c r="AD8" s="238"/>
      <c r="AE8" s="309"/>
      <c r="AF8" s="310"/>
      <c r="AG8" s="310"/>
      <c r="AH8" s="310"/>
      <c r="AI8" s="310"/>
      <c r="AJ8" s="310"/>
      <c r="AK8" s="310"/>
      <c r="AL8" s="310"/>
      <c r="AM8" s="311"/>
      <c r="AP8" s="111"/>
      <c r="AQ8" s="294"/>
      <c r="AR8" s="32" t="s">
        <v>6</v>
      </c>
      <c r="AS8" s="39"/>
      <c r="AT8" s="39"/>
      <c r="AU8" s="8"/>
      <c r="AV8" s="8"/>
      <c r="AW8" s="8"/>
      <c r="AX8" s="8"/>
      <c r="AY8" s="8"/>
      <c r="AZ8" s="8"/>
      <c r="BA8" s="9"/>
      <c r="BB8" s="236" t="s">
        <v>7</v>
      </c>
      <c r="BC8" s="237"/>
      <c r="BD8" s="237"/>
      <c r="BE8" s="237"/>
      <c r="BF8" s="237"/>
      <c r="BG8" s="237"/>
      <c r="BH8" s="238"/>
      <c r="BI8" s="349">
        <f>S8</f>
        <v>0</v>
      </c>
      <c r="BJ8" s="350"/>
      <c r="BK8" s="350"/>
      <c r="BL8" s="350"/>
      <c r="BM8" s="350"/>
      <c r="BN8" s="350"/>
      <c r="BO8" s="351"/>
      <c r="BP8" s="236" t="s">
        <v>23</v>
      </c>
      <c r="BQ8" s="237"/>
      <c r="BR8" s="237"/>
      <c r="BS8" s="237"/>
      <c r="BT8" s="238"/>
      <c r="BU8" s="352">
        <f>AE8</f>
        <v>0</v>
      </c>
      <c r="BV8" s="353"/>
      <c r="BW8" s="353"/>
      <c r="BX8" s="353"/>
      <c r="BY8" s="353"/>
      <c r="BZ8" s="353"/>
      <c r="CA8" s="353"/>
      <c r="CB8" s="353"/>
      <c r="CC8" s="354"/>
      <c r="CD8" s="139"/>
      <c r="CE8" s="126"/>
      <c r="CF8" s="126"/>
    </row>
    <row r="9" spans="1:84" s="1" customFormat="1" ht="20.25" customHeight="1" thickBot="1" x14ac:dyDescent="0.2">
      <c r="A9" s="295"/>
      <c r="B9" s="33" t="s">
        <v>20</v>
      </c>
      <c r="C9" s="27"/>
      <c r="D9" s="27"/>
      <c r="E9" s="28"/>
      <c r="F9" s="28"/>
      <c r="G9" s="28"/>
      <c r="H9" s="28"/>
      <c r="I9" s="28"/>
      <c r="J9" s="28"/>
      <c r="K9" s="35"/>
      <c r="L9" s="220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2"/>
      <c r="AP9" s="111"/>
      <c r="AQ9" s="295"/>
      <c r="AR9" s="33" t="s">
        <v>20</v>
      </c>
      <c r="AS9" s="27"/>
      <c r="AT9" s="27"/>
      <c r="AU9" s="28"/>
      <c r="AV9" s="28"/>
      <c r="AW9" s="28"/>
      <c r="AX9" s="28"/>
      <c r="AY9" s="28"/>
      <c r="AZ9" s="28"/>
      <c r="BA9" s="35"/>
      <c r="BB9" s="355">
        <f>L9</f>
        <v>0</v>
      </c>
      <c r="BC9" s="356"/>
      <c r="BD9" s="356"/>
      <c r="BE9" s="356"/>
      <c r="BF9" s="356"/>
      <c r="BG9" s="356"/>
      <c r="BH9" s="356"/>
      <c r="BI9" s="356"/>
      <c r="BJ9" s="356"/>
      <c r="BK9" s="356"/>
      <c r="BL9" s="356"/>
      <c r="BM9" s="356"/>
      <c r="BN9" s="356"/>
      <c r="BO9" s="356"/>
      <c r="BP9" s="356"/>
      <c r="BQ9" s="356"/>
      <c r="BR9" s="356"/>
      <c r="BS9" s="356"/>
      <c r="BT9" s="356"/>
      <c r="BU9" s="356"/>
      <c r="BV9" s="356"/>
      <c r="BW9" s="356"/>
      <c r="BX9" s="356"/>
      <c r="BY9" s="356"/>
      <c r="BZ9" s="356"/>
      <c r="CA9" s="356"/>
      <c r="CB9" s="356"/>
      <c r="CC9" s="357"/>
      <c r="CD9" s="140"/>
      <c r="CE9" s="127"/>
      <c r="CF9" s="127"/>
    </row>
    <row r="10" spans="1:84" s="1" customFormat="1" ht="19.5" customHeight="1" x14ac:dyDescent="0.15">
      <c r="I10" s="18"/>
      <c r="J10" s="2"/>
      <c r="K10" s="6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P10" s="111"/>
    </row>
    <row r="11" spans="1:84" s="1" customFormat="1" ht="20.25" customHeight="1" x14ac:dyDescent="0.15">
      <c r="A11" s="11" t="s">
        <v>36</v>
      </c>
      <c r="F11" s="80"/>
      <c r="I11" s="18"/>
      <c r="J11" s="2"/>
      <c r="K11" s="6"/>
      <c r="L11" s="13"/>
      <c r="M11" s="13"/>
      <c r="N11" s="307" t="s">
        <v>58</v>
      </c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217"/>
      <c r="AD11" s="218"/>
      <c r="AE11" s="218"/>
      <c r="AF11" s="280" t="s">
        <v>8</v>
      </c>
      <c r="AG11" s="281"/>
      <c r="AH11" s="282"/>
      <c r="AI11" s="313">
        <f>ROUNDDOWN(AI18/1000,0)*1000</f>
        <v>0</v>
      </c>
      <c r="AJ11" s="314"/>
      <c r="AK11" s="314"/>
      <c r="AL11" s="281" t="s">
        <v>37</v>
      </c>
      <c r="AM11" s="282"/>
      <c r="AP11" s="111"/>
      <c r="AQ11" s="11" t="s">
        <v>36</v>
      </c>
      <c r="AV11" s="80"/>
      <c r="AY11" s="18"/>
      <c r="AZ11" s="2"/>
      <c r="BA11" s="6"/>
      <c r="BB11" s="13"/>
      <c r="BC11" s="13"/>
      <c r="BD11" s="307" t="s">
        <v>58</v>
      </c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23">
        <f>AC11</f>
        <v>0</v>
      </c>
      <c r="BT11" s="218"/>
      <c r="BU11" s="218"/>
      <c r="BV11" s="280" t="s">
        <v>8</v>
      </c>
      <c r="BW11" s="281"/>
      <c r="BX11" s="282"/>
      <c r="BY11" s="313" t="e">
        <f>ROUNDDOWN(BY18/1000,0)*1000</f>
        <v>#N/A</v>
      </c>
      <c r="BZ11" s="314"/>
      <c r="CA11" s="314"/>
      <c r="CB11" s="281" t="s">
        <v>37</v>
      </c>
      <c r="CC11" s="282"/>
      <c r="CD11" s="53"/>
      <c r="CE11" s="53"/>
      <c r="CF11" s="53"/>
    </row>
    <row r="12" spans="1:84" ht="18" customHeight="1" x14ac:dyDescent="0.15">
      <c r="A12" s="292"/>
      <c r="B12" s="268"/>
      <c r="C12" s="269"/>
      <c r="D12" s="312" t="s">
        <v>109</v>
      </c>
      <c r="E12" s="268"/>
      <c r="F12" s="268"/>
      <c r="G12" s="269"/>
      <c r="H12" s="215" t="s">
        <v>114</v>
      </c>
      <c r="I12" s="216"/>
      <c r="J12" s="216"/>
      <c r="K12" s="215" t="s">
        <v>115</v>
      </c>
      <c r="L12" s="216"/>
      <c r="M12" s="216"/>
      <c r="N12" s="215" t="s">
        <v>116</v>
      </c>
      <c r="O12" s="216"/>
      <c r="P12" s="216"/>
      <c r="Q12" s="215" t="s">
        <v>117</v>
      </c>
      <c r="R12" s="216"/>
      <c r="S12" s="216"/>
      <c r="T12" s="215" t="s">
        <v>118</v>
      </c>
      <c r="U12" s="216"/>
      <c r="V12" s="216"/>
      <c r="W12" s="215" t="s">
        <v>119</v>
      </c>
      <c r="X12" s="216"/>
      <c r="Y12" s="216"/>
      <c r="Z12" s="215" t="s">
        <v>120</v>
      </c>
      <c r="AA12" s="216"/>
      <c r="AB12" s="216"/>
      <c r="AC12" s="215" t="s">
        <v>121</v>
      </c>
      <c r="AD12" s="216"/>
      <c r="AE12" s="216"/>
      <c r="AF12" s="215" t="s">
        <v>122</v>
      </c>
      <c r="AG12" s="216"/>
      <c r="AH12" s="216"/>
      <c r="AI12" s="215" t="s">
        <v>50</v>
      </c>
      <c r="AJ12" s="216"/>
      <c r="AK12" s="216"/>
      <c r="AL12" s="216"/>
      <c r="AM12" s="216"/>
      <c r="AQ12" s="292"/>
      <c r="AR12" s="268"/>
      <c r="AS12" s="269"/>
      <c r="AT12" s="312" t="s">
        <v>109</v>
      </c>
      <c r="AU12" s="268"/>
      <c r="AV12" s="268"/>
      <c r="AW12" s="269"/>
      <c r="AX12" s="215" t="s">
        <v>114</v>
      </c>
      <c r="AY12" s="216"/>
      <c r="AZ12" s="216"/>
      <c r="BA12" s="215" t="s">
        <v>115</v>
      </c>
      <c r="BB12" s="216"/>
      <c r="BC12" s="216"/>
      <c r="BD12" s="215" t="s">
        <v>116</v>
      </c>
      <c r="BE12" s="216"/>
      <c r="BF12" s="216"/>
      <c r="BG12" s="215" t="s">
        <v>117</v>
      </c>
      <c r="BH12" s="216"/>
      <c r="BI12" s="216"/>
      <c r="BJ12" s="215" t="s">
        <v>118</v>
      </c>
      <c r="BK12" s="216"/>
      <c r="BL12" s="216"/>
      <c r="BM12" s="215" t="s">
        <v>119</v>
      </c>
      <c r="BN12" s="216"/>
      <c r="BO12" s="216"/>
      <c r="BP12" s="215" t="s">
        <v>120</v>
      </c>
      <c r="BQ12" s="216"/>
      <c r="BR12" s="216"/>
      <c r="BS12" s="215" t="s">
        <v>121</v>
      </c>
      <c r="BT12" s="216"/>
      <c r="BU12" s="216"/>
      <c r="BV12" s="215" t="s">
        <v>122</v>
      </c>
      <c r="BW12" s="216"/>
      <c r="BX12" s="216"/>
      <c r="BY12" s="215" t="s">
        <v>50</v>
      </c>
      <c r="BZ12" s="216"/>
      <c r="CA12" s="216"/>
      <c r="CB12" s="216"/>
      <c r="CC12" s="216"/>
      <c r="CD12" s="118"/>
      <c r="CE12" s="118"/>
      <c r="CF12" s="118"/>
    </row>
    <row r="13" spans="1:84" ht="24" customHeight="1" x14ac:dyDescent="0.15">
      <c r="A13" s="262" t="s">
        <v>51</v>
      </c>
      <c r="B13" s="263"/>
      <c r="C13" s="264"/>
      <c r="D13" s="265"/>
      <c r="E13" s="266"/>
      <c r="F13" s="266"/>
      <c r="G13" s="267"/>
      <c r="H13" s="217"/>
      <c r="I13" s="218"/>
      <c r="J13" s="218"/>
      <c r="K13" s="217"/>
      <c r="L13" s="218"/>
      <c r="M13" s="218"/>
      <c r="N13" s="217"/>
      <c r="O13" s="218"/>
      <c r="P13" s="218"/>
      <c r="Q13" s="217"/>
      <c r="R13" s="218"/>
      <c r="S13" s="218"/>
      <c r="T13" s="217"/>
      <c r="U13" s="218"/>
      <c r="V13" s="218"/>
      <c r="W13" s="217"/>
      <c r="X13" s="218"/>
      <c r="Y13" s="218"/>
      <c r="Z13" s="217"/>
      <c r="AA13" s="218"/>
      <c r="AB13" s="218"/>
      <c r="AC13" s="217"/>
      <c r="AD13" s="218"/>
      <c r="AE13" s="218"/>
      <c r="AF13" s="217"/>
      <c r="AG13" s="218"/>
      <c r="AH13" s="218"/>
      <c r="AI13" s="230"/>
      <c r="AJ13" s="231"/>
      <c r="AK13" s="231"/>
      <c r="AL13" s="231"/>
      <c r="AM13" s="231"/>
      <c r="AQ13" s="262" t="s">
        <v>51</v>
      </c>
      <c r="AR13" s="263"/>
      <c r="AS13" s="264"/>
      <c r="AT13" s="265"/>
      <c r="AU13" s="266"/>
      <c r="AV13" s="266"/>
      <c r="AW13" s="267"/>
      <c r="AX13" s="323">
        <f>H13</f>
        <v>0</v>
      </c>
      <c r="AY13" s="218"/>
      <c r="AZ13" s="218"/>
      <c r="BA13" s="323">
        <f t="shared" ref="BA13" si="0">K13</f>
        <v>0</v>
      </c>
      <c r="BB13" s="218"/>
      <c r="BC13" s="218"/>
      <c r="BD13" s="323">
        <f t="shared" ref="BD13" si="1">N13</f>
        <v>0</v>
      </c>
      <c r="BE13" s="218"/>
      <c r="BF13" s="218"/>
      <c r="BG13" s="323">
        <f t="shared" ref="BG13" si="2">Q13</f>
        <v>0</v>
      </c>
      <c r="BH13" s="218"/>
      <c r="BI13" s="218"/>
      <c r="BJ13" s="323">
        <f t="shared" ref="BJ13" si="3">T13</f>
        <v>0</v>
      </c>
      <c r="BK13" s="218"/>
      <c r="BL13" s="218"/>
      <c r="BM13" s="323">
        <f t="shared" ref="BM13" si="4">W13</f>
        <v>0</v>
      </c>
      <c r="BN13" s="218"/>
      <c r="BO13" s="218"/>
      <c r="BP13" s="323">
        <f t="shared" ref="BP13" si="5">Z13</f>
        <v>0</v>
      </c>
      <c r="BQ13" s="218"/>
      <c r="BR13" s="218"/>
      <c r="BS13" s="323">
        <f t="shared" ref="BS13" si="6">AC13</f>
        <v>0</v>
      </c>
      <c r="BT13" s="218"/>
      <c r="BU13" s="218"/>
      <c r="BV13" s="323">
        <f t="shared" ref="BV13" si="7">AF13</f>
        <v>0</v>
      </c>
      <c r="BW13" s="218"/>
      <c r="BX13" s="218"/>
      <c r="BY13" s="230"/>
      <c r="BZ13" s="231"/>
      <c r="CA13" s="231"/>
      <c r="CB13" s="231"/>
      <c r="CC13" s="231"/>
      <c r="CD13" s="128"/>
      <c r="CE13" s="128"/>
      <c r="CF13" s="128"/>
    </row>
    <row r="14" spans="1:84" ht="24" customHeight="1" x14ac:dyDescent="0.15">
      <c r="A14" s="262" t="s">
        <v>52</v>
      </c>
      <c r="B14" s="263"/>
      <c r="C14" s="264"/>
      <c r="D14" s="272" t="str">
        <f>IF(L5="","",VLOOKUP(L5,$B$47:$C$74,2,0))</f>
        <v/>
      </c>
      <c r="E14" s="273"/>
      <c r="F14" s="249" t="str">
        <f>IF(L5="","",VLOOKUP(L5,$B$47:$F$74,5,0))</f>
        <v/>
      </c>
      <c r="G14" s="250"/>
      <c r="H14" s="187">
        <f>IF($D$14=1625,IF(H13="○",1625,0),IF(H13="○",$D$14*$AE$5,0))</f>
        <v>0</v>
      </c>
      <c r="I14" s="190"/>
      <c r="J14" s="191"/>
      <c r="K14" s="187">
        <f>IF($D$14=1625,IF(K13="○",1625,0),IF(K13="○",$D$14*$AE$5,0))</f>
        <v>0</v>
      </c>
      <c r="L14" s="190"/>
      <c r="M14" s="191"/>
      <c r="N14" s="187">
        <f>IF($D$14=1625,IF(N13="○",1625,0),IF(N13="○",$D$14*$AE$5,0))</f>
        <v>0</v>
      </c>
      <c r="O14" s="190"/>
      <c r="P14" s="191"/>
      <c r="Q14" s="187">
        <f>IF($D$14=1625,IF(Q13="○",1625,0),IF(Q13="○",$D$14*$AE$5,0))</f>
        <v>0</v>
      </c>
      <c r="R14" s="190"/>
      <c r="S14" s="191"/>
      <c r="T14" s="187">
        <f>IF($D$14=1625,IF(T13="○",1625,0),IF(T13="○",$D$14*$AE$5,0))</f>
        <v>0</v>
      </c>
      <c r="U14" s="190"/>
      <c r="V14" s="191"/>
      <c r="W14" s="187">
        <f>IF($D$14=1625,IF(W13="○",1625,0),IF(W13="○",$D$14*$AE$5,0))</f>
        <v>0</v>
      </c>
      <c r="X14" s="190"/>
      <c r="Y14" s="191"/>
      <c r="Z14" s="187">
        <f>IF($D$14=1625,IF(Z13="○",1625,0),IF(Z13="○",$D$14*$AE$5,0))</f>
        <v>0</v>
      </c>
      <c r="AA14" s="190"/>
      <c r="AB14" s="191"/>
      <c r="AC14" s="187">
        <f>IF($D$14=1625,IF(AC13="○",1625,0),IF(AC13="○",$D$14*$AE$5,0))</f>
        <v>0</v>
      </c>
      <c r="AD14" s="190"/>
      <c r="AE14" s="191"/>
      <c r="AF14" s="187">
        <f>IF($D$14=1625,IF(AF13="○",1625,0),IF(AF13="○",$D$14*$AE$5,0))</f>
        <v>0</v>
      </c>
      <c r="AG14" s="190"/>
      <c r="AH14" s="191"/>
      <c r="AI14" s="203">
        <f>SUM(H14:AH14)</f>
        <v>0</v>
      </c>
      <c r="AJ14" s="204"/>
      <c r="AK14" s="204"/>
      <c r="AL14" s="204"/>
      <c r="AM14" s="205"/>
      <c r="AQ14" s="262" t="s">
        <v>52</v>
      </c>
      <c r="AR14" s="263"/>
      <c r="AS14" s="264"/>
      <c r="AT14" s="272" t="e">
        <f>IF(BB5="","",VLOOKUP(BB5,$AR$47:$AS$74,2,0))</f>
        <v>#N/A</v>
      </c>
      <c r="AU14" s="273"/>
      <c r="AV14" s="249" t="e">
        <f>IF(BB5="","",VLOOKUP(BB5,$B$47:$F$74,5,0))</f>
        <v>#N/A</v>
      </c>
      <c r="AW14" s="250"/>
      <c r="AX14" s="187" t="e">
        <f>IF($AT$14=6386,IF(AX13="○",6386,0),IF(AX13="○",$AT$14*$BU$5,0))</f>
        <v>#N/A</v>
      </c>
      <c r="AY14" s="190"/>
      <c r="AZ14" s="191"/>
      <c r="BA14" s="187" t="e">
        <f>IF($AT$14=6386,IF(BA13="○",6386,0),IF(BA13="○",$AT$14*$BU$5,0))</f>
        <v>#N/A</v>
      </c>
      <c r="BB14" s="190"/>
      <c r="BC14" s="191"/>
      <c r="BD14" s="187" t="e">
        <f>IF($AT$14=6386,IF(BD13="○",6386,0),IF(BD13="○",$AT$14*$BU$5,0))</f>
        <v>#N/A</v>
      </c>
      <c r="BE14" s="190"/>
      <c r="BF14" s="191"/>
      <c r="BG14" s="187" t="e">
        <f>IF($AT$14=6386,IF(BG13="○",6386,0),IF(BG13="○",$AT$14*$BU$5,0))</f>
        <v>#N/A</v>
      </c>
      <c r="BH14" s="190"/>
      <c r="BI14" s="191"/>
      <c r="BJ14" s="187" t="e">
        <f>IF($AT$14=6386,IF(BJ13="○",6386,0),IF(BJ13="○",$AT$14*$BU$5,0))</f>
        <v>#N/A</v>
      </c>
      <c r="BK14" s="190"/>
      <c r="BL14" s="191"/>
      <c r="BM14" s="187" t="e">
        <f>IF($AT$14=6386,IF(BM13="○",6386,0),IF(BM13="○",$AT$14*$BU$5,0))</f>
        <v>#N/A</v>
      </c>
      <c r="BN14" s="190"/>
      <c r="BO14" s="191"/>
      <c r="BP14" s="187" t="e">
        <f>IF($AT$14=6386,IF(BP13="○",6386,0),IF(BP13="○",$AT$14*$BU$5,0))</f>
        <v>#N/A</v>
      </c>
      <c r="BQ14" s="190"/>
      <c r="BR14" s="191"/>
      <c r="BS14" s="187" t="e">
        <f>IF($AT$14=6386,IF(BS13="○",6386,0),IF(BS13="○",$AT$14*$BU$5,0))</f>
        <v>#N/A</v>
      </c>
      <c r="BT14" s="190"/>
      <c r="BU14" s="191"/>
      <c r="BV14" s="187" t="e">
        <f>IF($AT$14=6386,IF(BV13="○",6386,0),IF(BV13="○",$AT$14*$BU$5,0))</f>
        <v>#N/A</v>
      </c>
      <c r="BW14" s="190"/>
      <c r="BX14" s="191"/>
      <c r="BY14" s="203" t="e">
        <f>SUM(AX14:BX14)</f>
        <v>#N/A</v>
      </c>
      <c r="BZ14" s="204"/>
      <c r="CA14" s="204"/>
      <c r="CB14" s="204"/>
      <c r="CC14" s="205"/>
      <c r="CD14" s="129"/>
      <c r="CE14" s="129"/>
      <c r="CF14" s="129"/>
    </row>
    <row r="15" spans="1:84" ht="24" customHeight="1" x14ac:dyDescent="0.15">
      <c r="A15" s="262" t="s">
        <v>53</v>
      </c>
      <c r="B15" s="263"/>
      <c r="C15" s="264"/>
      <c r="D15" s="251" t="str">
        <f>IF(L5="","",VLOOKUP(L5,$B$47:$D$74,3,0))</f>
        <v/>
      </c>
      <c r="E15" s="252"/>
      <c r="F15" s="249" t="str">
        <f>IF(L5="","",VLOOKUP(L5,$B$47:$F$74,5,0))</f>
        <v/>
      </c>
      <c r="G15" s="250"/>
      <c r="H15" s="187">
        <f>IF($AC$11="○",1,0)*IF($D$15=300,IF(H13="○",300,0),IF(H13="○",$D$15*$AE$5,0))</f>
        <v>0</v>
      </c>
      <c r="I15" s="190"/>
      <c r="J15" s="191"/>
      <c r="K15" s="187">
        <f>IF($AC$11="○",1,0)*IF($D$15=300,IF(K13="○",300,0),IF(K13="○",$D$15*$AE$5,0))</f>
        <v>0</v>
      </c>
      <c r="L15" s="190"/>
      <c r="M15" s="191"/>
      <c r="N15" s="187">
        <f>IF($AC$11="○",1,0)*IF($D$15=300,IF(N13="○",300,0),IF(N13="○",$D$15*$AE$5,0))</f>
        <v>0</v>
      </c>
      <c r="O15" s="190"/>
      <c r="P15" s="191"/>
      <c r="Q15" s="187">
        <f>IF($AC$11="○",1,0)*IF($D$15=300,IF(Q13="○",300,0),IF(Q13="○",$D$15*$AE$5,0))</f>
        <v>0</v>
      </c>
      <c r="R15" s="190"/>
      <c r="S15" s="191"/>
      <c r="T15" s="187">
        <f>IF($AC$11="○",1,0)*IF($D$15=300,IF(T13="○",300,0),IF(T13="○",$D$15*$AE$5,0))</f>
        <v>0</v>
      </c>
      <c r="U15" s="190"/>
      <c r="V15" s="191"/>
      <c r="W15" s="187">
        <f>IF($AC$11="○",1,0)*IF($D$15=300,IF(W13="○",300,0),IF(W13="○",$D$15*$AE$5,0))</f>
        <v>0</v>
      </c>
      <c r="X15" s="190"/>
      <c r="Y15" s="191"/>
      <c r="Z15" s="187">
        <f>IF($AC$11="○",1,0)*IF($D$15=300,IF(Z13="○",300,0),IF(Z13="○",$D$15*$AE$5,0))</f>
        <v>0</v>
      </c>
      <c r="AA15" s="190"/>
      <c r="AB15" s="191"/>
      <c r="AC15" s="187">
        <f>IF($AC$11="○",1,0)*IF($D$15=300,IF(AC13="○",300,0),IF(AC13="○",$D$15*$AE$5,0))</f>
        <v>0</v>
      </c>
      <c r="AD15" s="190"/>
      <c r="AE15" s="191"/>
      <c r="AF15" s="187">
        <f>IF($AC$11="○",1,0)*IF($D$15=300,IF(AF13="○",300,0),IF(AF13="○",$D$15*$AE$5,0))</f>
        <v>0</v>
      </c>
      <c r="AG15" s="190"/>
      <c r="AH15" s="191"/>
      <c r="AI15" s="203">
        <f t="shared" ref="AI15:AI18" si="8">SUM(H15:AH15)</f>
        <v>0</v>
      </c>
      <c r="AJ15" s="204"/>
      <c r="AK15" s="204"/>
      <c r="AL15" s="204"/>
      <c r="AM15" s="205"/>
      <c r="AQ15" s="262" t="s">
        <v>53</v>
      </c>
      <c r="AR15" s="263"/>
      <c r="AS15" s="264"/>
      <c r="AT15" s="251" t="e">
        <f>IF(BB5="","",VLOOKUP(BB5,$AR$47:$AT$74,3,0))</f>
        <v>#N/A</v>
      </c>
      <c r="AU15" s="252"/>
      <c r="AV15" s="249" t="e">
        <f>IF(BB5="","",VLOOKUP(BB5,$B$47:$F$74,5,0))</f>
        <v>#N/A</v>
      </c>
      <c r="AW15" s="250"/>
      <c r="AX15" s="187" t="e">
        <f>IF($BS$11="○",1,0)*IF($AT$15=1357,IF(AX13="○",1357,0),IF(AX13="○",$AT$15*$AE$5,0))</f>
        <v>#N/A</v>
      </c>
      <c r="AY15" s="190"/>
      <c r="AZ15" s="191"/>
      <c r="BA15" s="187" t="e">
        <f>IF($BS$11="○",1,0)*IF($AT$15=1357,IF(BA13="○",1357,0),IF(BA13="○",$AT$15*$AE$5,0))</f>
        <v>#N/A</v>
      </c>
      <c r="BB15" s="190"/>
      <c r="BC15" s="191"/>
      <c r="BD15" s="187" t="e">
        <f>IF($BS$11="○",1,0)*IF($AT$15=1357,IF(BD13="○",1357,0),IF(BD13="○",$AT$15*$AE$5,0))</f>
        <v>#N/A</v>
      </c>
      <c r="BE15" s="190"/>
      <c r="BF15" s="191"/>
      <c r="BG15" s="187" t="e">
        <f>IF($BS$11="○",1,0)*IF($AT$15=1357,IF(BG13="○",1357,0),IF(BG13="○",$AT$15*$AE$5,0))</f>
        <v>#N/A</v>
      </c>
      <c r="BH15" s="190"/>
      <c r="BI15" s="191"/>
      <c r="BJ15" s="187" t="e">
        <f>IF($BS$11="○",1,0)*IF($AT$15=1357,IF(BJ13="○",1357,0),IF(BJ13="○",$AT$15*$AE$5,0))</f>
        <v>#N/A</v>
      </c>
      <c r="BK15" s="190"/>
      <c r="BL15" s="191"/>
      <c r="BM15" s="187" t="e">
        <f>IF($BS$11="○",1,0)*IF($AT$15=1357,IF(BM13="○",1357,0),IF(BM13="○",$AT$15*$AE$5,0))</f>
        <v>#N/A</v>
      </c>
      <c r="BN15" s="190"/>
      <c r="BO15" s="191"/>
      <c r="BP15" s="187" t="e">
        <f>IF($BS$11="○",1,0)*IF($AT$15=1357,IF(BP13="○",1357,0),IF(BP13="○",$AT$15*$AE$5,0))</f>
        <v>#N/A</v>
      </c>
      <c r="BQ15" s="190"/>
      <c r="BR15" s="191"/>
      <c r="BS15" s="187" t="e">
        <f>IF($BS$11="○",1,0)*IF($AT$15=1357,IF(BS13="○",1357,0),IF(BS13="○",$AT$15*$AE$5,0))</f>
        <v>#N/A</v>
      </c>
      <c r="BT15" s="190"/>
      <c r="BU15" s="191"/>
      <c r="BV15" s="187" t="e">
        <f>IF($BS$11="○",1,0)*IF($AT$15=1357,IF(BV13="○",1357,0),IF(BV13="○",$AT$15*$AE$5,0))</f>
        <v>#N/A</v>
      </c>
      <c r="BW15" s="190"/>
      <c r="BX15" s="191"/>
      <c r="BY15" s="203" t="e">
        <f>SUM(AX15:BX15)</f>
        <v>#N/A</v>
      </c>
      <c r="BZ15" s="204"/>
      <c r="CA15" s="204"/>
      <c r="CB15" s="204"/>
      <c r="CC15" s="205"/>
      <c r="CD15" s="129"/>
      <c r="CE15" s="129"/>
      <c r="CF15" s="129"/>
    </row>
    <row r="16" spans="1:84" ht="24" customHeight="1" x14ac:dyDescent="0.15">
      <c r="A16" s="262" t="s">
        <v>54</v>
      </c>
      <c r="B16" s="263"/>
      <c r="C16" s="264"/>
      <c r="D16" s="272" t="str">
        <f>IF(L5="","",VLOOKUP(L5,$B$47:$E$74,4,0))</f>
        <v/>
      </c>
      <c r="E16" s="273"/>
      <c r="F16" s="249" t="str">
        <f>IF(L5="","",VLOOKUP(L5,$B$47:$F$74,5,0))</f>
        <v/>
      </c>
      <c r="G16" s="250"/>
      <c r="H16" s="187">
        <f>IF(H13="○",$D$16*$AE$5,0)</f>
        <v>0</v>
      </c>
      <c r="I16" s="190"/>
      <c r="J16" s="191"/>
      <c r="K16" s="187">
        <f t="shared" ref="K16" si="9">IF(K13="○",$D$16*$AE$5,0)</f>
        <v>0</v>
      </c>
      <c r="L16" s="190"/>
      <c r="M16" s="191"/>
      <c r="N16" s="187">
        <f t="shared" ref="N16" si="10">IF(N13="○",$D$16*$AE$5,0)</f>
        <v>0</v>
      </c>
      <c r="O16" s="190"/>
      <c r="P16" s="191"/>
      <c r="Q16" s="187">
        <f t="shared" ref="Q16" si="11">IF(Q13="○",$D$16*$AE$5,0)</f>
        <v>0</v>
      </c>
      <c r="R16" s="190"/>
      <c r="S16" s="191"/>
      <c r="T16" s="187">
        <f t="shared" ref="T16" si="12">IF(T13="○",$D$16*$AE$5,0)</f>
        <v>0</v>
      </c>
      <c r="U16" s="190"/>
      <c r="V16" s="191"/>
      <c r="W16" s="187">
        <f t="shared" ref="W16" si="13">IF(W13="○",$D$16*$AE$5,0)</f>
        <v>0</v>
      </c>
      <c r="X16" s="190"/>
      <c r="Y16" s="191"/>
      <c r="Z16" s="187">
        <f t="shared" ref="Z16" si="14">IF(Z13="○",$D$16*$AE$5,0)</f>
        <v>0</v>
      </c>
      <c r="AA16" s="190"/>
      <c r="AB16" s="191"/>
      <c r="AC16" s="187">
        <f t="shared" ref="AC16" si="15">IF(AC13="○",$D$16*$AE$5,0)</f>
        <v>0</v>
      </c>
      <c r="AD16" s="190"/>
      <c r="AE16" s="191"/>
      <c r="AF16" s="187">
        <f t="shared" ref="AF16" si="16">IF(AF13="○",$D$16*$AE$5,0)</f>
        <v>0</v>
      </c>
      <c r="AG16" s="190"/>
      <c r="AH16" s="191"/>
      <c r="AI16" s="203">
        <f t="shared" si="8"/>
        <v>0</v>
      </c>
      <c r="AJ16" s="204"/>
      <c r="AK16" s="204"/>
      <c r="AL16" s="204"/>
      <c r="AM16" s="205"/>
      <c r="AQ16" s="262" t="s">
        <v>54</v>
      </c>
      <c r="AR16" s="263"/>
      <c r="AS16" s="264"/>
      <c r="AT16" s="272" t="e">
        <f>IF(BB5="","",VLOOKUP(BB5,$AR$47:$AU$74,4,0))</f>
        <v>#N/A</v>
      </c>
      <c r="AU16" s="273"/>
      <c r="AV16" s="249" t="e">
        <f>IF(BB5="","",VLOOKUP(BB5,$B$47:$F$74,5,0))</f>
        <v>#N/A</v>
      </c>
      <c r="AW16" s="250"/>
      <c r="AX16" s="187">
        <f>IF(AX13="○",$AT$16*$BU$5,0)</f>
        <v>0</v>
      </c>
      <c r="AY16" s="190"/>
      <c r="AZ16" s="191"/>
      <c r="BA16" s="187">
        <f>IF(BA13="○",$AT$16*$BU$5,0)</f>
        <v>0</v>
      </c>
      <c r="BB16" s="190"/>
      <c r="BC16" s="191"/>
      <c r="BD16" s="187">
        <f t="shared" ref="BD16" si="17">IF(BD13="○",$AT$16*$BU$5,0)</f>
        <v>0</v>
      </c>
      <c r="BE16" s="190"/>
      <c r="BF16" s="191"/>
      <c r="BG16" s="187">
        <f t="shared" ref="BG16" si="18">IF(BG13="○",$AT$16*$BU$5,0)</f>
        <v>0</v>
      </c>
      <c r="BH16" s="190"/>
      <c r="BI16" s="191"/>
      <c r="BJ16" s="187">
        <f t="shared" ref="BJ16" si="19">IF(BJ13="○",$AT$16*$BU$5,0)</f>
        <v>0</v>
      </c>
      <c r="BK16" s="190"/>
      <c r="BL16" s="191"/>
      <c r="BM16" s="187">
        <f t="shared" ref="BM16" si="20">IF(BM13="○",$AT$16*$BU$5,0)</f>
        <v>0</v>
      </c>
      <c r="BN16" s="190"/>
      <c r="BO16" s="191"/>
      <c r="BP16" s="187">
        <f t="shared" ref="BP16" si="21">IF(BP13="○",$AT$16*$BU$5,0)</f>
        <v>0</v>
      </c>
      <c r="BQ16" s="190"/>
      <c r="BR16" s="191"/>
      <c r="BS16" s="187">
        <f t="shared" ref="BS16" si="22">IF(BS13="○",$AT$16*$BU$5,0)</f>
        <v>0</v>
      </c>
      <c r="BT16" s="190"/>
      <c r="BU16" s="191"/>
      <c r="BV16" s="187">
        <f t="shared" ref="BV16" si="23">IF(BV13="○",$AT$16*$BU$5,0)</f>
        <v>0</v>
      </c>
      <c r="BW16" s="190"/>
      <c r="BX16" s="191"/>
      <c r="BY16" s="203">
        <f t="shared" ref="BY16:BY18" si="24">SUM(AX16:BX16)</f>
        <v>0</v>
      </c>
      <c r="BZ16" s="204"/>
      <c r="CA16" s="204"/>
      <c r="CB16" s="204"/>
      <c r="CC16" s="205"/>
      <c r="CD16" s="129"/>
      <c r="CE16" s="129"/>
      <c r="CF16" s="129"/>
    </row>
    <row r="17" spans="1:84" ht="24" customHeight="1" x14ac:dyDescent="0.15">
      <c r="A17" s="262" t="s">
        <v>78</v>
      </c>
      <c r="B17" s="263"/>
      <c r="C17" s="264"/>
      <c r="D17" s="272" t="str">
        <f>IF(L5="","",VLOOKUP(L5,$B$47:$I$74,8,0))</f>
        <v/>
      </c>
      <c r="E17" s="273"/>
      <c r="F17" s="249" t="s">
        <v>79</v>
      </c>
      <c r="G17" s="317"/>
      <c r="H17" s="187">
        <f t="shared" ref="H17" si="25">IF(H13="○",$D$17*$AJ$5,0)</f>
        <v>0</v>
      </c>
      <c r="I17" s="190"/>
      <c r="J17" s="191"/>
      <c r="K17" s="187">
        <f t="shared" ref="K17:AC17" si="26">IF(K13="○",$D$17*$AJ$5,0)</f>
        <v>0</v>
      </c>
      <c r="L17" s="190"/>
      <c r="M17" s="191"/>
      <c r="N17" s="187">
        <f t="shared" si="26"/>
        <v>0</v>
      </c>
      <c r="O17" s="190"/>
      <c r="P17" s="191"/>
      <c r="Q17" s="187">
        <f t="shared" si="26"/>
        <v>0</v>
      </c>
      <c r="R17" s="190"/>
      <c r="S17" s="191"/>
      <c r="T17" s="187">
        <f t="shared" si="26"/>
        <v>0</v>
      </c>
      <c r="U17" s="190"/>
      <c r="V17" s="191"/>
      <c r="W17" s="187">
        <f t="shared" si="26"/>
        <v>0</v>
      </c>
      <c r="X17" s="190"/>
      <c r="Y17" s="191"/>
      <c r="Z17" s="187">
        <f t="shared" si="26"/>
        <v>0</v>
      </c>
      <c r="AA17" s="190"/>
      <c r="AB17" s="191"/>
      <c r="AC17" s="187">
        <f t="shared" si="26"/>
        <v>0</v>
      </c>
      <c r="AD17" s="190"/>
      <c r="AE17" s="191"/>
      <c r="AF17" s="187">
        <f t="shared" ref="AF17" si="27">IF(AF13="○",$D$17*$AJ$5,0)</f>
        <v>0</v>
      </c>
      <c r="AG17" s="190"/>
      <c r="AH17" s="191"/>
      <c r="AI17" s="203">
        <f t="shared" si="8"/>
        <v>0</v>
      </c>
      <c r="AJ17" s="204"/>
      <c r="AK17" s="204"/>
      <c r="AL17" s="204"/>
      <c r="AM17" s="205"/>
      <c r="AQ17" s="262" t="s">
        <v>78</v>
      </c>
      <c r="AR17" s="263"/>
      <c r="AS17" s="264"/>
      <c r="AT17" s="272" t="e">
        <f>IF(BB5="","",VLOOKUP(BB5,$AR$47:$AY$74,8,0))</f>
        <v>#N/A</v>
      </c>
      <c r="AU17" s="273"/>
      <c r="AV17" s="249" t="s">
        <v>79</v>
      </c>
      <c r="AW17" s="317"/>
      <c r="AX17" s="187">
        <f>IF(AX13="○",$AT$17*$BZ$5,0)</f>
        <v>0</v>
      </c>
      <c r="AY17" s="190"/>
      <c r="AZ17" s="191"/>
      <c r="BA17" s="187">
        <f>IF(BA13="○",$AT$17*$BZ$5,0)</f>
        <v>0</v>
      </c>
      <c r="BB17" s="190"/>
      <c r="BC17" s="191"/>
      <c r="BD17" s="187">
        <f>IF(BD13="○",$AT$17*$BZ$5,0)</f>
        <v>0</v>
      </c>
      <c r="BE17" s="190"/>
      <c r="BF17" s="191"/>
      <c r="BG17" s="187">
        <f>IF(BG13="○",$AT$17*$BZ$5,0)</f>
        <v>0</v>
      </c>
      <c r="BH17" s="190"/>
      <c r="BI17" s="191"/>
      <c r="BJ17" s="187">
        <f>IF(BJ13="○",$AT$17*$BZ$5,0)</f>
        <v>0</v>
      </c>
      <c r="BK17" s="190"/>
      <c r="BL17" s="191"/>
      <c r="BM17" s="187">
        <f>IF(BM13="○",$AT$17*$BZ$5,0)</f>
        <v>0</v>
      </c>
      <c r="BN17" s="190"/>
      <c r="BO17" s="191"/>
      <c r="BP17" s="187">
        <f>IF(BP13="○",$AT$17*$BZ$5,0)</f>
        <v>0</v>
      </c>
      <c r="BQ17" s="190"/>
      <c r="BR17" s="191"/>
      <c r="BS17" s="187">
        <f>IF(BS13="○",$AT$17*$BZ$5,0)</f>
        <v>0</v>
      </c>
      <c r="BT17" s="190"/>
      <c r="BU17" s="191"/>
      <c r="BV17" s="187">
        <f>IF(BV13="○",$AT$17*$BZ$5,0)</f>
        <v>0</v>
      </c>
      <c r="BW17" s="190"/>
      <c r="BX17" s="191"/>
      <c r="BY17" s="203">
        <f t="shared" si="24"/>
        <v>0</v>
      </c>
      <c r="BZ17" s="204"/>
      <c r="CA17" s="204"/>
      <c r="CB17" s="204"/>
      <c r="CC17" s="205"/>
      <c r="CD17" s="129"/>
      <c r="CE17" s="129"/>
      <c r="CF17" s="129"/>
    </row>
    <row r="18" spans="1:84" ht="24" customHeight="1" x14ac:dyDescent="0.15">
      <c r="A18" s="262" t="s">
        <v>55</v>
      </c>
      <c r="B18" s="263"/>
      <c r="C18" s="264"/>
      <c r="D18" s="265"/>
      <c r="E18" s="266"/>
      <c r="F18" s="266"/>
      <c r="G18" s="267"/>
      <c r="H18" s="187">
        <f>SUM(H14:J17)</f>
        <v>0</v>
      </c>
      <c r="I18" s="188"/>
      <c r="J18" s="189"/>
      <c r="K18" s="187">
        <f>SUM(K14:M17)</f>
        <v>0</v>
      </c>
      <c r="L18" s="188"/>
      <c r="M18" s="189"/>
      <c r="N18" s="187">
        <f>SUM(N14:P17)</f>
        <v>0</v>
      </c>
      <c r="O18" s="188"/>
      <c r="P18" s="189"/>
      <c r="Q18" s="187">
        <f>SUM(Q14:S17)</f>
        <v>0</v>
      </c>
      <c r="R18" s="188"/>
      <c r="S18" s="189"/>
      <c r="T18" s="187">
        <f>SUM(T14:V17)</f>
        <v>0</v>
      </c>
      <c r="U18" s="188"/>
      <c r="V18" s="189"/>
      <c r="W18" s="187">
        <f>SUM(W14:Y17)</f>
        <v>0</v>
      </c>
      <c r="X18" s="188"/>
      <c r="Y18" s="189"/>
      <c r="Z18" s="187">
        <f>SUM(Z14:AB17)</f>
        <v>0</v>
      </c>
      <c r="AA18" s="188"/>
      <c r="AB18" s="189"/>
      <c r="AC18" s="187">
        <f>SUM(AC14:AE17)</f>
        <v>0</v>
      </c>
      <c r="AD18" s="188"/>
      <c r="AE18" s="189"/>
      <c r="AF18" s="187">
        <f>SUM(AF14:AH17)</f>
        <v>0</v>
      </c>
      <c r="AG18" s="188"/>
      <c r="AH18" s="189"/>
      <c r="AI18" s="203">
        <f t="shared" si="8"/>
        <v>0</v>
      </c>
      <c r="AJ18" s="204"/>
      <c r="AK18" s="204"/>
      <c r="AL18" s="204"/>
      <c r="AM18" s="205"/>
      <c r="AQ18" s="262" t="s">
        <v>55</v>
      </c>
      <c r="AR18" s="263"/>
      <c r="AS18" s="264"/>
      <c r="AT18" s="265"/>
      <c r="AU18" s="266"/>
      <c r="AV18" s="266"/>
      <c r="AW18" s="267"/>
      <c r="AX18" s="187" t="e">
        <f>SUM(AX14:AZ17)</f>
        <v>#N/A</v>
      </c>
      <c r="AY18" s="188"/>
      <c r="AZ18" s="189"/>
      <c r="BA18" s="187" t="e">
        <f>SUM(BA14:BC17)</f>
        <v>#N/A</v>
      </c>
      <c r="BB18" s="188"/>
      <c r="BC18" s="189"/>
      <c r="BD18" s="187" t="e">
        <f>SUM(BD14:BF17)</f>
        <v>#N/A</v>
      </c>
      <c r="BE18" s="188"/>
      <c r="BF18" s="189"/>
      <c r="BG18" s="187" t="e">
        <f>SUM(BG14:BI17)</f>
        <v>#N/A</v>
      </c>
      <c r="BH18" s="188"/>
      <c r="BI18" s="189"/>
      <c r="BJ18" s="187" t="e">
        <f>SUM(BJ14:BL17)</f>
        <v>#N/A</v>
      </c>
      <c r="BK18" s="188"/>
      <c r="BL18" s="189"/>
      <c r="BM18" s="187" t="e">
        <f>SUM(BM14:BO17)</f>
        <v>#N/A</v>
      </c>
      <c r="BN18" s="188"/>
      <c r="BO18" s="189"/>
      <c r="BP18" s="187" t="e">
        <f>SUM(BP14:BR17)</f>
        <v>#N/A</v>
      </c>
      <c r="BQ18" s="188"/>
      <c r="BR18" s="189"/>
      <c r="BS18" s="187" t="e">
        <f>SUM(BS14:BU17)</f>
        <v>#N/A</v>
      </c>
      <c r="BT18" s="188"/>
      <c r="BU18" s="189"/>
      <c r="BV18" s="187" t="e">
        <f>SUM(BV14:BX17)</f>
        <v>#N/A</v>
      </c>
      <c r="BW18" s="188"/>
      <c r="BX18" s="189"/>
      <c r="BY18" s="203" t="e">
        <f t="shared" si="24"/>
        <v>#N/A</v>
      </c>
      <c r="BZ18" s="204"/>
      <c r="CA18" s="204"/>
      <c r="CB18" s="204"/>
      <c r="CC18" s="205"/>
      <c r="CD18" s="129"/>
      <c r="CE18" s="129"/>
      <c r="CF18" s="129"/>
    </row>
    <row r="19" spans="1:84" ht="12" customHeight="1" x14ac:dyDescent="0.15">
      <c r="A19" s="19"/>
      <c r="B19" s="19"/>
      <c r="C19" s="19"/>
      <c r="D19" s="19"/>
      <c r="E19" s="19"/>
      <c r="F19" s="20"/>
      <c r="G19" s="20"/>
      <c r="H19" s="20"/>
      <c r="I19" s="20"/>
      <c r="J19" s="2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Q19" s="19"/>
      <c r="AR19" s="19"/>
      <c r="AS19" s="19"/>
      <c r="AT19" s="19"/>
      <c r="AU19" s="19"/>
      <c r="AV19" s="20"/>
      <c r="AW19" s="20"/>
      <c r="AX19" s="20"/>
      <c r="AY19" s="20"/>
      <c r="AZ19" s="2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</row>
    <row r="20" spans="1:84" ht="34.5" customHeight="1" x14ac:dyDescent="0.15">
      <c r="A20" s="121" t="s">
        <v>132</v>
      </c>
      <c r="B20" s="19"/>
      <c r="C20" s="19"/>
      <c r="D20" s="19"/>
      <c r="E20" s="19"/>
      <c r="F20" s="20"/>
      <c r="G20" s="20"/>
      <c r="H20" s="20"/>
      <c r="I20" s="20"/>
      <c r="J20" s="2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Q20" s="121" t="s">
        <v>132</v>
      </c>
      <c r="AR20" s="19"/>
      <c r="AS20" s="19"/>
      <c r="AT20" s="19"/>
      <c r="AU20" s="19"/>
      <c r="AV20" s="20"/>
      <c r="AW20" s="20"/>
      <c r="AX20" s="20"/>
      <c r="AY20" s="20"/>
      <c r="AZ20" s="2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</row>
    <row r="21" spans="1:84" ht="21.75" customHeight="1" x14ac:dyDescent="0.15">
      <c r="A21" s="98"/>
      <c r="B21" s="239" t="s">
        <v>82</v>
      </c>
      <c r="C21" s="240"/>
      <c r="D21" s="240"/>
      <c r="E21" s="318" t="s">
        <v>84</v>
      </c>
      <c r="F21" s="240"/>
      <c r="G21" s="240"/>
      <c r="H21" s="245" t="s">
        <v>83</v>
      </c>
      <c r="I21" s="319"/>
      <c r="J21" s="319"/>
      <c r="K21" s="247" t="s">
        <v>86</v>
      </c>
      <c r="L21" s="268"/>
      <c r="M21" s="268"/>
      <c r="N21" s="268"/>
      <c r="O21" s="268"/>
      <c r="P21" s="268"/>
      <c r="Q21" s="268"/>
      <c r="R21" s="268"/>
      <c r="S21" s="269"/>
      <c r="T21" s="96"/>
      <c r="U21" s="239" t="s">
        <v>82</v>
      </c>
      <c r="V21" s="240"/>
      <c r="W21" s="240"/>
      <c r="X21" s="318" t="s">
        <v>84</v>
      </c>
      <c r="Y21" s="240"/>
      <c r="Z21" s="240"/>
      <c r="AA21" s="245" t="s">
        <v>83</v>
      </c>
      <c r="AB21" s="319"/>
      <c r="AC21" s="319"/>
      <c r="AD21" s="247" t="s">
        <v>86</v>
      </c>
      <c r="AE21" s="268"/>
      <c r="AF21" s="268"/>
      <c r="AG21" s="268"/>
      <c r="AH21" s="268"/>
      <c r="AI21" s="268"/>
      <c r="AJ21" s="268"/>
      <c r="AK21" s="268"/>
      <c r="AL21" s="269"/>
      <c r="AM21" s="10"/>
      <c r="AQ21" s="98"/>
      <c r="AR21" s="239" t="s">
        <v>82</v>
      </c>
      <c r="AS21" s="240"/>
      <c r="AT21" s="240"/>
      <c r="AU21" s="318" t="s">
        <v>84</v>
      </c>
      <c r="AV21" s="240"/>
      <c r="AW21" s="240"/>
      <c r="AX21" s="245" t="s">
        <v>83</v>
      </c>
      <c r="AY21" s="319"/>
      <c r="AZ21" s="319"/>
      <c r="BA21" s="247" t="s">
        <v>86</v>
      </c>
      <c r="BB21" s="268"/>
      <c r="BC21" s="268"/>
      <c r="BD21" s="268"/>
      <c r="BE21" s="268"/>
      <c r="BF21" s="268"/>
      <c r="BG21" s="268"/>
      <c r="BH21" s="268"/>
      <c r="BI21" s="269"/>
      <c r="BJ21" s="96"/>
      <c r="BK21" s="239" t="s">
        <v>82</v>
      </c>
      <c r="BL21" s="240"/>
      <c r="BM21" s="240"/>
      <c r="BN21" s="318" t="s">
        <v>84</v>
      </c>
      <c r="BO21" s="240"/>
      <c r="BP21" s="240"/>
      <c r="BQ21" s="245" t="s">
        <v>83</v>
      </c>
      <c r="BR21" s="319"/>
      <c r="BS21" s="319"/>
      <c r="BT21" s="247" t="s">
        <v>86</v>
      </c>
      <c r="BU21" s="268"/>
      <c r="BV21" s="268"/>
      <c r="BW21" s="268"/>
      <c r="BX21" s="268"/>
      <c r="BY21" s="268"/>
      <c r="BZ21" s="268"/>
      <c r="CA21" s="268"/>
      <c r="CB21" s="269"/>
      <c r="CC21" s="10"/>
      <c r="CD21" s="10"/>
      <c r="CE21" s="10"/>
      <c r="CF21" s="10"/>
    </row>
    <row r="22" spans="1:84" ht="21.75" customHeight="1" x14ac:dyDescent="0.15">
      <c r="A22" s="104" t="s">
        <v>97</v>
      </c>
      <c r="B22" s="239" t="s">
        <v>98</v>
      </c>
      <c r="C22" s="244"/>
      <c r="D22" s="244"/>
      <c r="E22" s="105">
        <v>5</v>
      </c>
      <c r="F22" s="105">
        <v>0</v>
      </c>
      <c r="G22" s="105">
        <v>0</v>
      </c>
      <c r="H22" s="245" t="s">
        <v>99</v>
      </c>
      <c r="I22" s="246"/>
      <c r="J22" s="246"/>
      <c r="K22" s="247"/>
      <c r="L22" s="248"/>
      <c r="M22" s="247">
        <v>1</v>
      </c>
      <c r="N22" s="248"/>
      <c r="O22" s="97" t="s">
        <v>85</v>
      </c>
      <c r="P22" s="247">
        <v>2</v>
      </c>
      <c r="Q22" s="248"/>
      <c r="R22" s="247">
        <v>3</v>
      </c>
      <c r="S22" s="248"/>
      <c r="T22" s="104" t="s">
        <v>97</v>
      </c>
      <c r="U22" s="239" t="s">
        <v>98</v>
      </c>
      <c r="V22" s="244"/>
      <c r="W22" s="244"/>
      <c r="X22" s="105">
        <v>5</v>
      </c>
      <c r="Y22" s="105">
        <v>0</v>
      </c>
      <c r="Z22" s="105">
        <v>0</v>
      </c>
      <c r="AA22" s="245" t="s">
        <v>100</v>
      </c>
      <c r="AB22" s="246"/>
      <c r="AC22" s="246"/>
      <c r="AD22" s="247"/>
      <c r="AE22" s="248"/>
      <c r="AF22" s="247"/>
      <c r="AG22" s="248"/>
      <c r="AH22" s="97" t="s">
        <v>85</v>
      </c>
      <c r="AI22" s="247">
        <v>4</v>
      </c>
      <c r="AJ22" s="248"/>
      <c r="AK22" s="247">
        <v>5</v>
      </c>
      <c r="AL22" s="248"/>
      <c r="AM22" s="10"/>
      <c r="AQ22" s="104" t="s">
        <v>97</v>
      </c>
      <c r="AR22" s="239" t="s">
        <v>98</v>
      </c>
      <c r="AS22" s="244"/>
      <c r="AT22" s="244"/>
      <c r="AU22" s="105">
        <v>5</v>
      </c>
      <c r="AV22" s="105">
        <v>0</v>
      </c>
      <c r="AW22" s="105">
        <v>0</v>
      </c>
      <c r="AX22" s="245" t="s">
        <v>99</v>
      </c>
      <c r="AY22" s="246"/>
      <c r="AZ22" s="246"/>
      <c r="BA22" s="247"/>
      <c r="BB22" s="248"/>
      <c r="BC22" s="247">
        <v>1</v>
      </c>
      <c r="BD22" s="248"/>
      <c r="BE22" s="97" t="s">
        <v>85</v>
      </c>
      <c r="BF22" s="247">
        <v>2</v>
      </c>
      <c r="BG22" s="248"/>
      <c r="BH22" s="247">
        <v>3</v>
      </c>
      <c r="BI22" s="248"/>
      <c r="BJ22" s="104" t="s">
        <v>97</v>
      </c>
      <c r="BK22" s="239" t="s">
        <v>98</v>
      </c>
      <c r="BL22" s="244"/>
      <c r="BM22" s="244"/>
      <c r="BN22" s="105">
        <v>5</v>
      </c>
      <c r="BO22" s="105">
        <v>0</v>
      </c>
      <c r="BP22" s="105">
        <v>0</v>
      </c>
      <c r="BQ22" s="245" t="s">
        <v>100</v>
      </c>
      <c r="BR22" s="246"/>
      <c r="BS22" s="246"/>
      <c r="BT22" s="247"/>
      <c r="BU22" s="248"/>
      <c r="BV22" s="247"/>
      <c r="BW22" s="248"/>
      <c r="BX22" s="97" t="s">
        <v>85</v>
      </c>
      <c r="BY22" s="247">
        <v>4</v>
      </c>
      <c r="BZ22" s="248"/>
      <c r="CA22" s="247">
        <v>5</v>
      </c>
      <c r="CB22" s="248"/>
      <c r="CC22" s="10"/>
      <c r="CD22" s="10"/>
      <c r="CE22" s="10"/>
      <c r="CF22" s="10"/>
    </row>
    <row r="23" spans="1:84" ht="21.75" customHeight="1" x14ac:dyDescent="0.15">
      <c r="A23" s="99" t="s">
        <v>87</v>
      </c>
      <c r="B23" s="208"/>
      <c r="C23" s="209"/>
      <c r="D23" s="209"/>
      <c r="E23" s="120"/>
      <c r="F23" s="120"/>
      <c r="G23" s="120"/>
      <c r="H23" s="210"/>
      <c r="I23" s="211"/>
      <c r="J23" s="211"/>
      <c r="K23" s="206"/>
      <c r="L23" s="207"/>
      <c r="M23" s="206"/>
      <c r="N23" s="207"/>
      <c r="O23" s="97" t="s">
        <v>85</v>
      </c>
      <c r="P23" s="206"/>
      <c r="Q23" s="207"/>
      <c r="R23" s="206"/>
      <c r="S23" s="207"/>
      <c r="T23" s="97">
        <v>11</v>
      </c>
      <c r="U23" s="212"/>
      <c r="V23" s="213"/>
      <c r="W23" s="214"/>
      <c r="X23" s="106"/>
      <c r="Y23" s="110"/>
      <c r="Z23" s="110"/>
      <c r="AA23" s="241"/>
      <c r="AB23" s="242"/>
      <c r="AC23" s="243"/>
      <c r="AD23" s="199"/>
      <c r="AE23" s="322"/>
      <c r="AF23" s="199"/>
      <c r="AG23" s="322"/>
      <c r="AH23" s="97" t="s">
        <v>85</v>
      </c>
      <c r="AI23" s="199"/>
      <c r="AJ23" s="322"/>
      <c r="AK23" s="199"/>
      <c r="AL23" s="322"/>
      <c r="AM23" s="10"/>
      <c r="AQ23" s="99" t="s">
        <v>87</v>
      </c>
      <c r="AR23" s="324">
        <f>B23</f>
        <v>0</v>
      </c>
      <c r="AS23" s="326"/>
      <c r="AT23" s="325"/>
      <c r="AU23" s="141">
        <f>E23</f>
        <v>0</v>
      </c>
      <c r="AV23" s="141">
        <f t="shared" ref="AV23:AX32" si="28">F23</f>
        <v>0</v>
      </c>
      <c r="AW23" s="141">
        <f t="shared" si="28"/>
        <v>0</v>
      </c>
      <c r="AX23" s="327">
        <f>H23</f>
        <v>0</v>
      </c>
      <c r="AY23" s="328"/>
      <c r="AZ23" s="329"/>
      <c r="BA23" s="324">
        <f>K23</f>
        <v>0</v>
      </c>
      <c r="BB23" s="325"/>
      <c r="BC23" s="324">
        <f>M23</f>
        <v>0</v>
      </c>
      <c r="BD23" s="325"/>
      <c r="BE23" s="97" t="s">
        <v>85</v>
      </c>
      <c r="BF23" s="324">
        <f>P23</f>
        <v>0</v>
      </c>
      <c r="BG23" s="325"/>
      <c r="BH23" s="324">
        <f>R23</f>
        <v>0</v>
      </c>
      <c r="BI23" s="325"/>
      <c r="BJ23" s="97">
        <v>11</v>
      </c>
      <c r="BK23" s="330">
        <f>U23</f>
        <v>0</v>
      </c>
      <c r="BL23" s="326"/>
      <c r="BM23" s="325"/>
      <c r="BN23" s="141">
        <f>X23</f>
        <v>0</v>
      </c>
      <c r="BO23" s="141">
        <f t="shared" ref="BO23:BQ32" si="29">Y23</f>
        <v>0</v>
      </c>
      <c r="BP23" s="141">
        <f t="shared" si="29"/>
        <v>0</v>
      </c>
      <c r="BQ23" s="327">
        <f>AA23</f>
        <v>0</v>
      </c>
      <c r="BR23" s="328"/>
      <c r="BS23" s="329"/>
      <c r="BT23" s="324">
        <f>AD23</f>
        <v>0</v>
      </c>
      <c r="BU23" s="325"/>
      <c r="BV23" s="324">
        <f>AF23</f>
        <v>0</v>
      </c>
      <c r="BW23" s="325"/>
      <c r="BX23" s="97" t="s">
        <v>85</v>
      </c>
      <c r="BY23" s="324">
        <f>AI23</f>
        <v>0</v>
      </c>
      <c r="BZ23" s="325"/>
      <c r="CA23" s="324">
        <f>AK23</f>
        <v>0</v>
      </c>
      <c r="CB23" s="325"/>
      <c r="CC23" s="10"/>
      <c r="CD23" s="10"/>
      <c r="CE23" s="10"/>
      <c r="CF23" s="10"/>
    </row>
    <row r="24" spans="1:84" ht="21.75" customHeight="1" x14ac:dyDescent="0.15">
      <c r="A24" s="99" t="s">
        <v>88</v>
      </c>
      <c r="B24" s="208"/>
      <c r="C24" s="209"/>
      <c r="D24" s="209"/>
      <c r="E24" s="120"/>
      <c r="F24" s="120"/>
      <c r="G24" s="120"/>
      <c r="H24" s="210"/>
      <c r="I24" s="211"/>
      <c r="J24" s="211"/>
      <c r="K24" s="206"/>
      <c r="L24" s="207"/>
      <c r="M24" s="206"/>
      <c r="N24" s="207"/>
      <c r="O24" s="97" t="s">
        <v>85</v>
      </c>
      <c r="P24" s="206"/>
      <c r="Q24" s="207"/>
      <c r="R24" s="206"/>
      <c r="S24" s="207"/>
      <c r="T24" s="97">
        <v>12</v>
      </c>
      <c r="U24" s="195"/>
      <c r="V24" s="196"/>
      <c r="W24" s="196"/>
      <c r="X24" s="106"/>
      <c r="Y24" s="110"/>
      <c r="Z24" s="110"/>
      <c r="AA24" s="197"/>
      <c r="AB24" s="198"/>
      <c r="AC24" s="198"/>
      <c r="AD24" s="199"/>
      <c r="AE24" s="200"/>
      <c r="AF24" s="199"/>
      <c r="AG24" s="200"/>
      <c r="AH24" s="97" t="s">
        <v>85</v>
      </c>
      <c r="AI24" s="199"/>
      <c r="AJ24" s="200"/>
      <c r="AK24" s="199"/>
      <c r="AL24" s="200"/>
      <c r="AM24" s="10"/>
      <c r="AQ24" s="99" t="s">
        <v>88</v>
      </c>
      <c r="AR24" s="324">
        <f t="shared" ref="AR24:AR32" si="30">B24</f>
        <v>0</v>
      </c>
      <c r="AS24" s="326"/>
      <c r="AT24" s="325"/>
      <c r="AU24" s="141">
        <f t="shared" ref="AU24:AU32" si="31">E24</f>
        <v>0</v>
      </c>
      <c r="AV24" s="141">
        <f t="shared" si="28"/>
        <v>0</v>
      </c>
      <c r="AW24" s="141">
        <f t="shared" si="28"/>
        <v>0</v>
      </c>
      <c r="AX24" s="327">
        <f t="shared" si="28"/>
        <v>0</v>
      </c>
      <c r="AY24" s="328"/>
      <c r="AZ24" s="329"/>
      <c r="BA24" s="324">
        <f t="shared" ref="BA24:BA31" si="32">K24</f>
        <v>0</v>
      </c>
      <c r="BB24" s="325"/>
      <c r="BC24" s="324">
        <f t="shared" ref="BC24:BC32" si="33">M24</f>
        <v>0</v>
      </c>
      <c r="BD24" s="325"/>
      <c r="BE24" s="97" t="s">
        <v>85</v>
      </c>
      <c r="BF24" s="324">
        <f t="shared" ref="BF24:BF31" si="34">P24</f>
        <v>0</v>
      </c>
      <c r="BG24" s="325"/>
      <c r="BH24" s="324">
        <f t="shared" ref="BH24:BH32" si="35">R24</f>
        <v>0</v>
      </c>
      <c r="BI24" s="325"/>
      <c r="BJ24" s="97">
        <v>12</v>
      </c>
      <c r="BK24" s="330">
        <f t="shared" ref="BK24:BK32" si="36">U24</f>
        <v>0</v>
      </c>
      <c r="BL24" s="326"/>
      <c r="BM24" s="325"/>
      <c r="BN24" s="141">
        <f t="shared" ref="BN24:BN32" si="37">X24</f>
        <v>0</v>
      </c>
      <c r="BO24" s="141">
        <f t="shared" si="29"/>
        <v>0</v>
      </c>
      <c r="BP24" s="141">
        <f t="shared" si="29"/>
        <v>0</v>
      </c>
      <c r="BQ24" s="327">
        <f t="shared" si="29"/>
        <v>0</v>
      </c>
      <c r="BR24" s="328"/>
      <c r="BS24" s="329"/>
      <c r="BT24" s="324">
        <f t="shared" ref="BT24:BT32" si="38">AD24</f>
        <v>0</v>
      </c>
      <c r="BU24" s="325"/>
      <c r="BV24" s="324">
        <f t="shared" ref="BV24:BV32" si="39">AF24</f>
        <v>0</v>
      </c>
      <c r="BW24" s="325"/>
      <c r="BX24" s="97" t="s">
        <v>85</v>
      </c>
      <c r="BY24" s="324">
        <f t="shared" ref="BY24:BY32" si="40">AI24</f>
        <v>0</v>
      </c>
      <c r="BZ24" s="325"/>
      <c r="CA24" s="324">
        <f t="shared" ref="CA24:CA32" si="41">AK24</f>
        <v>0</v>
      </c>
      <c r="CB24" s="325"/>
      <c r="CC24" s="10"/>
      <c r="CD24" s="10"/>
      <c r="CE24" s="10"/>
      <c r="CF24" s="10"/>
    </row>
    <row r="25" spans="1:84" ht="21.75" customHeight="1" x14ac:dyDescent="0.15">
      <c r="A25" s="99" t="s">
        <v>89</v>
      </c>
      <c r="B25" s="208"/>
      <c r="C25" s="209"/>
      <c r="D25" s="209"/>
      <c r="E25" s="120"/>
      <c r="F25" s="120"/>
      <c r="G25" s="120"/>
      <c r="H25" s="210"/>
      <c r="I25" s="211"/>
      <c r="J25" s="211"/>
      <c r="K25" s="206"/>
      <c r="L25" s="207"/>
      <c r="M25" s="206"/>
      <c r="N25" s="207"/>
      <c r="O25" s="97" t="s">
        <v>85</v>
      </c>
      <c r="P25" s="206"/>
      <c r="Q25" s="207"/>
      <c r="R25" s="206"/>
      <c r="S25" s="207"/>
      <c r="T25" s="97">
        <v>13</v>
      </c>
      <c r="U25" s="195"/>
      <c r="V25" s="196"/>
      <c r="W25" s="196"/>
      <c r="X25" s="106"/>
      <c r="Y25" s="110"/>
      <c r="Z25" s="110"/>
      <c r="AA25" s="197"/>
      <c r="AB25" s="198"/>
      <c r="AC25" s="198"/>
      <c r="AD25" s="199"/>
      <c r="AE25" s="200"/>
      <c r="AF25" s="199"/>
      <c r="AG25" s="200"/>
      <c r="AH25" s="97" t="s">
        <v>85</v>
      </c>
      <c r="AI25" s="199"/>
      <c r="AJ25" s="200"/>
      <c r="AK25" s="199"/>
      <c r="AL25" s="200"/>
      <c r="AM25" s="10"/>
      <c r="AQ25" s="99" t="s">
        <v>89</v>
      </c>
      <c r="AR25" s="324">
        <f t="shared" si="30"/>
        <v>0</v>
      </c>
      <c r="AS25" s="326"/>
      <c r="AT25" s="325"/>
      <c r="AU25" s="141">
        <f t="shared" si="31"/>
        <v>0</v>
      </c>
      <c r="AV25" s="141">
        <f t="shared" si="28"/>
        <v>0</v>
      </c>
      <c r="AW25" s="141">
        <f t="shared" si="28"/>
        <v>0</v>
      </c>
      <c r="AX25" s="327">
        <f t="shared" si="28"/>
        <v>0</v>
      </c>
      <c r="AY25" s="328"/>
      <c r="AZ25" s="329"/>
      <c r="BA25" s="324">
        <f t="shared" si="32"/>
        <v>0</v>
      </c>
      <c r="BB25" s="325"/>
      <c r="BC25" s="324">
        <f t="shared" si="33"/>
        <v>0</v>
      </c>
      <c r="BD25" s="325"/>
      <c r="BE25" s="97" t="s">
        <v>85</v>
      </c>
      <c r="BF25" s="324">
        <f t="shared" si="34"/>
        <v>0</v>
      </c>
      <c r="BG25" s="325"/>
      <c r="BH25" s="324">
        <f t="shared" si="35"/>
        <v>0</v>
      </c>
      <c r="BI25" s="325"/>
      <c r="BJ25" s="97">
        <v>13</v>
      </c>
      <c r="BK25" s="330">
        <f t="shared" si="36"/>
        <v>0</v>
      </c>
      <c r="BL25" s="326"/>
      <c r="BM25" s="325"/>
      <c r="BN25" s="141">
        <f t="shared" si="37"/>
        <v>0</v>
      </c>
      <c r="BO25" s="141">
        <f t="shared" si="29"/>
        <v>0</v>
      </c>
      <c r="BP25" s="141">
        <f t="shared" si="29"/>
        <v>0</v>
      </c>
      <c r="BQ25" s="327">
        <f t="shared" si="29"/>
        <v>0</v>
      </c>
      <c r="BR25" s="328"/>
      <c r="BS25" s="329"/>
      <c r="BT25" s="324">
        <f t="shared" si="38"/>
        <v>0</v>
      </c>
      <c r="BU25" s="325"/>
      <c r="BV25" s="324">
        <f t="shared" si="39"/>
        <v>0</v>
      </c>
      <c r="BW25" s="325"/>
      <c r="BX25" s="97" t="s">
        <v>85</v>
      </c>
      <c r="BY25" s="324">
        <f t="shared" si="40"/>
        <v>0</v>
      </c>
      <c r="BZ25" s="325"/>
      <c r="CA25" s="324">
        <f t="shared" si="41"/>
        <v>0</v>
      </c>
      <c r="CB25" s="325"/>
      <c r="CC25" s="10"/>
      <c r="CD25" s="10"/>
      <c r="CE25" s="10"/>
      <c r="CF25" s="10"/>
    </row>
    <row r="26" spans="1:84" ht="21.75" customHeight="1" x14ac:dyDescent="0.15">
      <c r="A26" s="99" t="s">
        <v>90</v>
      </c>
      <c r="B26" s="195"/>
      <c r="C26" s="196"/>
      <c r="D26" s="196"/>
      <c r="E26" s="106"/>
      <c r="F26" s="110"/>
      <c r="G26" s="110"/>
      <c r="H26" s="197"/>
      <c r="I26" s="198"/>
      <c r="J26" s="198"/>
      <c r="K26" s="199"/>
      <c r="L26" s="321"/>
      <c r="M26" s="199"/>
      <c r="N26" s="321"/>
      <c r="O26" s="97" t="s">
        <v>85</v>
      </c>
      <c r="P26" s="199"/>
      <c r="Q26" s="200"/>
      <c r="R26" s="199"/>
      <c r="S26" s="200"/>
      <c r="T26" s="97">
        <v>14</v>
      </c>
      <c r="U26" s="195"/>
      <c r="V26" s="196"/>
      <c r="W26" s="196"/>
      <c r="X26" s="106"/>
      <c r="Y26" s="110"/>
      <c r="Z26" s="110"/>
      <c r="AA26" s="197"/>
      <c r="AB26" s="198"/>
      <c r="AC26" s="198"/>
      <c r="AD26" s="199"/>
      <c r="AE26" s="200"/>
      <c r="AF26" s="199"/>
      <c r="AG26" s="200"/>
      <c r="AH26" s="97" t="s">
        <v>85</v>
      </c>
      <c r="AI26" s="199"/>
      <c r="AJ26" s="200"/>
      <c r="AK26" s="199"/>
      <c r="AL26" s="200"/>
      <c r="AM26" s="10"/>
      <c r="AQ26" s="99" t="s">
        <v>90</v>
      </c>
      <c r="AR26" s="324">
        <f t="shared" si="30"/>
        <v>0</v>
      </c>
      <c r="AS26" s="326"/>
      <c r="AT26" s="325"/>
      <c r="AU26" s="141">
        <f t="shared" si="31"/>
        <v>0</v>
      </c>
      <c r="AV26" s="141">
        <f t="shared" si="28"/>
        <v>0</v>
      </c>
      <c r="AW26" s="141">
        <f t="shared" si="28"/>
        <v>0</v>
      </c>
      <c r="AX26" s="327">
        <f t="shared" si="28"/>
        <v>0</v>
      </c>
      <c r="AY26" s="328"/>
      <c r="AZ26" s="329"/>
      <c r="BA26" s="324">
        <f t="shared" si="32"/>
        <v>0</v>
      </c>
      <c r="BB26" s="325"/>
      <c r="BC26" s="324">
        <f t="shared" si="33"/>
        <v>0</v>
      </c>
      <c r="BD26" s="325"/>
      <c r="BE26" s="97" t="s">
        <v>85</v>
      </c>
      <c r="BF26" s="324">
        <f t="shared" si="34"/>
        <v>0</v>
      </c>
      <c r="BG26" s="325"/>
      <c r="BH26" s="324">
        <f t="shared" si="35"/>
        <v>0</v>
      </c>
      <c r="BI26" s="325"/>
      <c r="BJ26" s="97">
        <v>14</v>
      </c>
      <c r="BK26" s="330">
        <f t="shared" si="36"/>
        <v>0</v>
      </c>
      <c r="BL26" s="326"/>
      <c r="BM26" s="325"/>
      <c r="BN26" s="141">
        <f t="shared" si="37"/>
        <v>0</v>
      </c>
      <c r="BO26" s="141">
        <f t="shared" si="29"/>
        <v>0</v>
      </c>
      <c r="BP26" s="141">
        <f t="shared" si="29"/>
        <v>0</v>
      </c>
      <c r="BQ26" s="327">
        <f t="shared" si="29"/>
        <v>0</v>
      </c>
      <c r="BR26" s="328"/>
      <c r="BS26" s="329"/>
      <c r="BT26" s="324">
        <f t="shared" si="38"/>
        <v>0</v>
      </c>
      <c r="BU26" s="325"/>
      <c r="BV26" s="324">
        <f t="shared" si="39"/>
        <v>0</v>
      </c>
      <c r="BW26" s="325"/>
      <c r="BX26" s="97" t="s">
        <v>85</v>
      </c>
      <c r="BY26" s="324">
        <f t="shared" si="40"/>
        <v>0</v>
      </c>
      <c r="BZ26" s="325"/>
      <c r="CA26" s="324">
        <f t="shared" si="41"/>
        <v>0</v>
      </c>
      <c r="CB26" s="325"/>
      <c r="CC26" s="10"/>
      <c r="CD26" s="10"/>
      <c r="CE26" s="10"/>
      <c r="CF26" s="10"/>
    </row>
    <row r="27" spans="1:84" ht="21.75" customHeight="1" x14ac:dyDescent="0.15">
      <c r="A27" s="99" t="s">
        <v>91</v>
      </c>
      <c r="B27" s="195"/>
      <c r="C27" s="196"/>
      <c r="D27" s="196"/>
      <c r="E27" s="106"/>
      <c r="F27" s="110"/>
      <c r="G27" s="110"/>
      <c r="H27" s="197"/>
      <c r="I27" s="198"/>
      <c r="J27" s="198"/>
      <c r="K27" s="199"/>
      <c r="L27" s="200"/>
      <c r="M27" s="199"/>
      <c r="N27" s="200"/>
      <c r="O27" s="97" t="s">
        <v>85</v>
      </c>
      <c r="P27" s="199"/>
      <c r="Q27" s="200"/>
      <c r="R27" s="199"/>
      <c r="S27" s="200"/>
      <c r="T27" s="97">
        <v>15</v>
      </c>
      <c r="U27" s="195"/>
      <c r="V27" s="196"/>
      <c r="W27" s="196"/>
      <c r="X27" s="106"/>
      <c r="Y27" s="110"/>
      <c r="Z27" s="110"/>
      <c r="AA27" s="197"/>
      <c r="AB27" s="198"/>
      <c r="AC27" s="198"/>
      <c r="AD27" s="199"/>
      <c r="AE27" s="200"/>
      <c r="AF27" s="199"/>
      <c r="AG27" s="200"/>
      <c r="AH27" s="97" t="s">
        <v>85</v>
      </c>
      <c r="AI27" s="199"/>
      <c r="AJ27" s="200"/>
      <c r="AK27" s="199"/>
      <c r="AL27" s="200"/>
      <c r="AM27" s="10"/>
      <c r="AQ27" s="99" t="s">
        <v>91</v>
      </c>
      <c r="AR27" s="324">
        <f t="shared" si="30"/>
        <v>0</v>
      </c>
      <c r="AS27" s="326"/>
      <c r="AT27" s="325"/>
      <c r="AU27" s="141">
        <f t="shared" si="31"/>
        <v>0</v>
      </c>
      <c r="AV27" s="141">
        <f>F27</f>
        <v>0</v>
      </c>
      <c r="AW27" s="141">
        <f t="shared" si="28"/>
        <v>0</v>
      </c>
      <c r="AX27" s="327">
        <f t="shared" si="28"/>
        <v>0</v>
      </c>
      <c r="AY27" s="328"/>
      <c r="AZ27" s="329"/>
      <c r="BA27" s="324">
        <f t="shared" si="32"/>
        <v>0</v>
      </c>
      <c r="BB27" s="325"/>
      <c r="BC27" s="324">
        <f t="shared" si="33"/>
        <v>0</v>
      </c>
      <c r="BD27" s="325"/>
      <c r="BE27" s="97" t="s">
        <v>85</v>
      </c>
      <c r="BF27" s="324">
        <f t="shared" si="34"/>
        <v>0</v>
      </c>
      <c r="BG27" s="325"/>
      <c r="BH27" s="324">
        <f t="shared" si="35"/>
        <v>0</v>
      </c>
      <c r="BI27" s="325"/>
      <c r="BJ27" s="97">
        <v>15</v>
      </c>
      <c r="BK27" s="330">
        <f t="shared" si="36"/>
        <v>0</v>
      </c>
      <c r="BL27" s="326"/>
      <c r="BM27" s="325"/>
      <c r="BN27" s="141">
        <f t="shared" si="37"/>
        <v>0</v>
      </c>
      <c r="BO27" s="141">
        <f t="shared" si="29"/>
        <v>0</v>
      </c>
      <c r="BP27" s="141">
        <f t="shared" si="29"/>
        <v>0</v>
      </c>
      <c r="BQ27" s="327">
        <f t="shared" si="29"/>
        <v>0</v>
      </c>
      <c r="BR27" s="328"/>
      <c r="BS27" s="329"/>
      <c r="BT27" s="324">
        <f t="shared" si="38"/>
        <v>0</v>
      </c>
      <c r="BU27" s="325"/>
      <c r="BV27" s="324">
        <f t="shared" si="39"/>
        <v>0</v>
      </c>
      <c r="BW27" s="325"/>
      <c r="BX27" s="97" t="s">
        <v>85</v>
      </c>
      <c r="BY27" s="324">
        <f t="shared" si="40"/>
        <v>0</v>
      </c>
      <c r="BZ27" s="325"/>
      <c r="CA27" s="324">
        <f t="shared" si="41"/>
        <v>0</v>
      </c>
      <c r="CB27" s="325"/>
      <c r="CC27" s="10"/>
      <c r="CD27" s="10"/>
      <c r="CE27" s="10"/>
      <c r="CF27" s="10"/>
    </row>
    <row r="28" spans="1:84" ht="21.75" customHeight="1" x14ac:dyDescent="0.15">
      <c r="A28" s="99" t="s">
        <v>92</v>
      </c>
      <c r="B28" s="195"/>
      <c r="C28" s="196"/>
      <c r="D28" s="196"/>
      <c r="E28" s="106"/>
      <c r="F28" s="110"/>
      <c r="G28" s="110"/>
      <c r="H28" s="197"/>
      <c r="I28" s="198"/>
      <c r="J28" s="198"/>
      <c r="K28" s="199"/>
      <c r="L28" s="200"/>
      <c r="M28" s="199"/>
      <c r="N28" s="200"/>
      <c r="O28" s="97" t="s">
        <v>85</v>
      </c>
      <c r="P28" s="199"/>
      <c r="Q28" s="200"/>
      <c r="R28" s="199"/>
      <c r="S28" s="200"/>
      <c r="T28" s="97">
        <v>16</v>
      </c>
      <c r="U28" s="195"/>
      <c r="V28" s="196"/>
      <c r="W28" s="196"/>
      <c r="X28" s="106"/>
      <c r="Y28" s="110"/>
      <c r="Z28" s="110"/>
      <c r="AA28" s="197"/>
      <c r="AB28" s="198"/>
      <c r="AC28" s="198"/>
      <c r="AD28" s="199"/>
      <c r="AE28" s="200"/>
      <c r="AF28" s="199"/>
      <c r="AG28" s="200"/>
      <c r="AH28" s="97" t="s">
        <v>85</v>
      </c>
      <c r="AI28" s="199"/>
      <c r="AJ28" s="200"/>
      <c r="AK28" s="199"/>
      <c r="AL28" s="200"/>
      <c r="AM28" s="10"/>
      <c r="AQ28" s="99" t="s">
        <v>92</v>
      </c>
      <c r="AR28" s="324">
        <f t="shared" si="30"/>
        <v>0</v>
      </c>
      <c r="AS28" s="326"/>
      <c r="AT28" s="325"/>
      <c r="AU28" s="141">
        <f t="shared" si="31"/>
        <v>0</v>
      </c>
      <c r="AV28" s="141">
        <f t="shared" si="28"/>
        <v>0</v>
      </c>
      <c r="AW28" s="141">
        <f t="shared" si="28"/>
        <v>0</v>
      </c>
      <c r="AX28" s="327">
        <f t="shared" si="28"/>
        <v>0</v>
      </c>
      <c r="AY28" s="328"/>
      <c r="AZ28" s="329"/>
      <c r="BA28" s="324">
        <f t="shared" si="32"/>
        <v>0</v>
      </c>
      <c r="BB28" s="325"/>
      <c r="BC28" s="324">
        <f t="shared" si="33"/>
        <v>0</v>
      </c>
      <c r="BD28" s="325"/>
      <c r="BE28" s="97" t="s">
        <v>85</v>
      </c>
      <c r="BF28" s="324">
        <f t="shared" si="34"/>
        <v>0</v>
      </c>
      <c r="BG28" s="325"/>
      <c r="BH28" s="324">
        <f t="shared" si="35"/>
        <v>0</v>
      </c>
      <c r="BI28" s="325"/>
      <c r="BJ28" s="97">
        <v>16</v>
      </c>
      <c r="BK28" s="330">
        <f t="shared" si="36"/>
        <v>0</v>
      </c>
      <c r="BL28" s="326"/>
      <c r="BM28" s="325"/>
      <c r="BN28" s="141">
        <f t="shared" si="37"/>
        <v>0</v>
      </c>
      <c r="BO28" s="141">
        <f t="shared" si="29"/>
        <v>0</v>
      </c>
      <c r="BP28" s="141">
        <f t="shared" si="29"/>
        <v>0</v>
      </c>
      <c r="BQ28" s="327">
        <f t="shared" si="29"/>
        <v>0</v>
      </c>
      <c r="BR28" s="328"/>
      <c r="BS28" s="329"/>
      <c r="BT28" s="324">
        <f t="shared" si="38"/>
        <v>0</v>
      </c>
      <c r="BU28" s="325"/>
      <c r="BV28" s="324">
        <f t="shared" si="39"/>
        <v>0</v>
      </c>
      <c r="BW28" s="325"/>
      <c r="BX28" s="97" t="s">
        <v>85</v>
      </c>
      <c r="BY28" s="324">
        <f t="shared" si="40"/>
        <v>0</v>
      </c>
      <c r="BZ28" s="325"/>
      <c r="CA28" s="324">
        <f t="shared" si="41"/>
        <v>0</v>
      </c>
      <c r="CB28" s="325"/>
      <c r="CC28" s="10"/>
      <c r="CD28" s="10"/>
      <c r="CE28" s="10"/>
      <c r="CF28" s="10"/>
    </row>
    <row r="29" spans="1:84" ht="21.75" customHeight="1" x14ac:dyDescent="0.15">
      <c r="A29" s="99" t="s">
        <v>93</v>
      </c>
      <c r="B29" s="195"/>
      <c r="C29" s="196"/>
      <c r="D29" s="196"/>
      <c r="E29" s="106"/>
      <c r="F29" s="110"/>
      <c r="G29" s="110"/>
      <c r="H29" s="197"/>
      <c r="I29" s="198"/>
      <c r="J29" s="198"/>
      <c r="K29" s="199"/>
      <c r="L29" s="200"/>
      <c r="M29" s="199"/>
      <c r="N29" s="200"/>
      <c r="O29" s="97" t="s">
        <v>85</v>
      </c>
      <c r="P29" s="199"/>
      <c r="Q29" s="200"/>
      <c r="R29" s="199"/>
      <c r="S29" s="200"/>
      <c r="T29" s="97">
        <v>17</v>
      </c>
      <c r="U29" s="195"/>
      <c r="V29" s="196"/>
      <c r="W29" s="196"/>
      <c r="X29" s="106"/>
      <c r="Y29" s="110"/>
      <c r="Z29" s="110"/>
      <c r="AA29" s="197"/>
      <c r="AB29" s="198"/>
      <c r="AC29" s="198"/>
      <c r="AD29" s="199"/>
      <c r="AE29" s="200"/>
      <c r="AF29" s="199"/>
      <c r="AG29" s="200"/>
      <c r="AH29" s="97" t="s">
        <v>85</v>
      </c>
      <c r="AI29" s="199"/>
      <c r="AJ29" s="200"/>
      <c r="AK29" s="199"/>
      <c r="AL29" s="200"/>
      <c r="AM29" s="10"/>
      <c r="AQ29" s="99" t="s">
        <v>93</v>
      </c>
      <c r="AR29" s="324">
        <f t="shared" si="30"/>
        <v>0</v>
      </c>
      <c r="AS29" s="326"/>
      <c r="AT29" s="325"/>
      <c r="AU29" s="141">
        <f t="shared" si="31"/>
        <v>0</v>
      </c>
      <c r="AV29" s="141">
        <f t="shared" si="28"/>
        <v>0</v>
      </c>
      <c r="AW29" s="141">
        <f t="shared" si="28"/>
        <v>0</v>
      </c>
      <c r="AX29" s="327">
        <f t="shared" si="28"/>
        <v>0</v>
      </c>
      <c r="AY29" s="328"/>
      <c r="AZ29" s="329"/>
      <c r="BA29" s="324">
        <f t="shared" si="32"/>
        <v>0</v>
      </c>
      <c r="BB29" s="325"/>
      <c r="BC29" s="324">
        <f t="shared" si="33"/>
        <v>0</v>
      </c>
      <c r="BD29" s="325"/>
      <c r="BE29" s="97" t="s">
        <v>85</v>
      </c>
      <c r="BF29" s="324">
        <f t="shared" si="34"/>
        <v>0</v>
      </c>
      <c r="BG29" s="325"/>
      <c r="BH29" s="324">
        <f t="shared" si="35"/>
        <v>0</v>
      </c>
      <c r="BI29" s="325"/>
      <c r="BJ29" s="97">
        <v>17</v>
      </c>
      <c r="BK29" s="330">
        <f t="shared" si="36"/>
        <v>0</v>
      </c>
      <c r="BL29" s="326"/>
      <c r="BM29" s="325"/>
      <c r="BN29" s="141">
        <f t="shared" si="37"/>
        <v>0</v>
      </c>
      <c r="BO29" s="141">
        <f t="shared" si="29"/>
        <v>0</v>
      </c>
      <c r="BP29" s="141">
        <f t="shared" si="29"/>
        <v>0</v>
      </c>
      <c r="BQ29" s="327">
        <f t="shared" si="29"/>
        <v>0</v>
      </c>
      <c r="BR29" s="328"/>
      <c r="BS29" s="329"/>
      <c r="BT29" s="324">
        <f t="shared" si="38"/>
        <v>0</v>
      </c>
      <c r="BU29" s="325"/>
      <c r="BV29" s="324">
        <f t="shared" si="39"/>
        <v>0</v>
      </c>
      <c r="BW29" s="325"/>
      <c r="BX29" s="97" t="s">
        <v>85</v>
      </c>
      <c r="BY29" s="324">
        <f t="shared" si="40"/>
        <v>0</v>
      </c>
      <c r="BZ29" s="325"/>
      <c r="CA29" s="324">
        <f t="shared" si="41"/>
        <v>0</v>
      </c>
      <c r="CB29" s="325"/>
      <c r="CC29" s="10"/>
      <c r="CD29" s="10"/>
      <c r="CE29" s="10"/>
      <c r="CF29" s="10"/>
    </row>
    <row r="30" spans="1:84" ht="21.75" customHeight="1" x14ac:dyDescent="0.15">
      <c r="A30" s="99" t="s">
        <v>94</v>
      </c>
      <c r="B30" s="195"/>
      <c r="C30" s="196"/>
      <c r="D30" s="196"/>
      <c r="E30" s="106"/>
      <c r="F30" s="110"/>
      <c r="G30" s="110"/>
      <c r="H30" s="197"/>
      <c r="I30" s="198"/>
      <c r="J30" s="198"/>
      <c r="K30" s="199"/>
      <c r="L30" s="200"/>
      <c r="M30" s="199"/>
      <c r="N30" s="200"/>
      <c r="O30" s="97" t="s">
        <v>85</v>
      </c>
      <c r="P30" s="199"/>
      <c r="Q30" s="200"/>
      <c r="R30" s="199"/>
      <c r="S30" s="200"/>
      <c r="T30" s="97">
        <v>18</v>
      </c>
      <c r="U30" s="195"/>
      <c r="V30" s="196"/>
      <c r="W30" s="196"/>
      <c r="X30" s="106"/>
      <c r="Y30" s="110"/>
      <c r="Z30" s="110"/>
      <c r="AA30" s="197"/>
      <c r="AB30" s="198"/>
      <c r="AC30" s="198"/>
      <c r="AD30" s="199"/>
      <c r="AE30" s="200"/>
      <c r="AF30" s="199"/>
      <c r="AG30" s="200"/>
      <c r="AH30" s="97" t="s">
        <v>85</v>
      </c>
      <c r="AI30" s="199"/>
      <c r="AJ30" s="200"/>
      <c r="AK30" s="199"/>
      <c r="AL30" s="200"/>
      <c r="AM30" s="10"/>
      <c r="AQ30" s="99" t="s">
        <v>94</v>
      </c>
      <c r="AR30" s="324">
        <f t="shared" si="30"/>
        <v>0</v>
      </c>
      <c r="AS30" s="326"/>
      <c r="AT30" s="325"/>
      <c r="AU30" s="141">
        <f t="shared" si="31"/>
        <v>0</v>
      </c>
      <c r="AV30" s="141">
        <f t="shared" si="28"/>
        <v>0</v>
      </c>
      <c r="AW30" s="141">
        <f t="shared" si="28"/>
        <v>0</v>
      </c>
      <c r="AX30" s="327">
        <f t="shared" si="28"/>
        <v>0</v>
      </c>
      <c r="AY30" s="328"/>
      <c r="AZ30" s="329"/>
      <c r="BA30" s="324">
        <f t="shared" si="32"/>
        <v>0</v>
      </c>
      <c r="BB30" s="325"/>
      <c r="BC30" s="324">
        <f t="shared" si="33"/>
        <v>0</v>
      </c>
      <c r="BD30" s="325"/>
      <c r="BE30" s="97" t="s">
        <v>85</v>
      </c>
      <c r="BF30" s="324">
        <f t="shared" si="34"/>
        <v>0</v>
      </c>
      <c r="BG30" s="325"/>
      <c r="BH30" s="324">
        <f t="shared" si="35"/>
        <v>0</v>
      </c>
      <c r="BI30" s="325"/>
      <c r="BJ30" s="97">
        <v>18</v>
      </c>
      <c r="BK30" s="330">
        <f t="shared" si="36"/>
        <v>0</v>
      </c>
      <c r="BL30" s="326"/>
      <c r="BM30" s="325"/>
      <c r="BN30" s="141">
        <f t="shared" si="37"/>
        <v>0</v>
      </c>
      <c r="BO30" s="141">
        <f t="shared" si="29"/>
        <v>0</v>
      </c>
      <c r="BP30" s="141">
        <f t="shared" si="29"/>
        <v>0</v>
      </c>
      <c r="BQ30" s="327">
        <f t="shared" si="29"/>
        <v>0</v>
      </c>
      <c r="BR30" s="328"/>
      <c r="BS30" s="329"/>
      <c r="BT30" s="324">
        <f t="shared" si="38"/>
        <v>0</v>
      </c>
      <c r="BU30" s="325"/>
      <c r="BV30" s="324">
        <f t="shared" si="39"/>
        <v>0</v>
      </c>
      <c r="BW30" s="325"/>
      <c r="BX30" s="97" t="s">
        <v>85</v>
      </c>
      <c r="BY30" s="324">
        <f t="shared" si="40"/>
        <v>0</v>
      </c>
      <c r="BZ30" s="325"/>
      <c r="CA30" s="324">
        <f t="shared" si="41"/>
        <v>0</v>
      </c>
      <c r="CB30" s="325"/>
      <c r="CC30" s="10"/>
      <c r="CD30" s="10"/>
      <c r="CE30" s="10"/>
      <c r="CF30" s="10"/>
    </row>
    <row r="31" spans="1:84" ht="21.75" customHeight="1" x14ac:dyDescent="0.15">
      <c r="A31" s="99" t="s">
        <v>95</v>
      </c>
      <c r="B31" s="195"/>
      <c r="C31" s="196"/>
      <c r="D31" s="196"/>
      <c r="E31" s="106"/>
      <c r="F31" s="110"/>
      <c r="G31" s="110"/>
      <c r="H31" s="197"/>
      <c r="I31" s="198"/>
      <c r="J31" s="198"/>
      <c r="K31" s="199"/>
      <c r="L31" s="200"/>
      <c r="M31" s="199"/>
      <c r="N31" s="200"/>
      <c r="O31" s="97" t="s">
        <v>85</v>
      </c>
      <c r="P31" s="199"/>
      <c r="Q31" s="200"/>
      <c r="R31" s="199"/>
      <c r="S31" s="200"/>
      <c r="T31" s="97">
        <v>19</v>
      </c>
      <c r="U31" s="201"/>
      <c r="V31" s="196"/>
      <c r="W31" s="196"/>
      <c r="X31" s="106"/>
      <c r="Y31" s="110"/>
      <c r="Z31" s="110"/>
      <c r="AA31" s="197"/>
      <c r="AB31" s="198"/>
      <c r="AC31" s="198"/>
      <c r="AD31" s="199"/>
      <c r="AE31" s="200"/>
      <c r="AF31" s="199"/>
      <c r="AG31" s="200"/>
      <c r="AH31" s="97" t="s">
        <v>85</v>
      </c>
      <c r="AI31" s="199"/>
      <c r="AJ31" s="200"/>
      <c r="AK31" s="199"/>
      <c r="AL31" s="200"/>
      <c r="AM31" s="10"/>
      <c r="AQ31" s="99" t="s">
        <v>95</v>
      </c>
      <c r="AR31" s="324">
        <f t="shared" si="30"/>
        <v>0</v>
      </c>
      <c r="AS31" s="326"/>
      <c r="AT31" s="325"/>
      <c r="AU31" s="141">
        <f t="shared" si="31"/>
        <v>0</v>
      </c>
      <c r="AV31" s="141">
        <f t="shared" si="28"/>
        <v>0</v>
      </c>
      <c r="AW31" s="141">
        <f t="shared" si="28"/>
        <v>0</v>
      </c>
      <c r="AX31" s="327">
        <f t="shared" si="28"/>
        <v>0</v>
      </c>
      <c r="AY31" s="328"/>
      <c r="AZ31" s="329"/>
      <c r="BA31" s="324">
        <f t="shared" si="32"/>
        <v>0</v>
      </c>
      <c r="BB31" s="325"/>
      <c r="BC31" s="324">
        <f t="shared" si="33"/>
        <v>0</v>
      </c>
      <c r="BD31" s="325"/>
      <c r="BE31" s="97" t="s">
        <v>85</v>
      </c>
      <c r="BF31" s="324">
        <f t="shared" si="34"/>
        <v>0</v>
      </c>
      <c r="BG31" s="325"/>
      <c r="BH31" s="324">
        <f t="shared" si="35"/>
        <v>0</v>
      </c>
      <c r="BI31" s="325"/>
      <c r="BJ31" s="97">
        <v>19</v>
      </c>
      <c r="BK31" s="330">
        <f t="shared" si="36"/>
        <v>0</v>
      </c>
      <c r="BL31" s="326"/>
      <c r="BM31" s="325"/>
      <c r="BN31" s="141">
        <f t="shared" si="37"/>
        <v>0</v>
      </c>
      <c r="BO31" s="141">
        <f t="shared" si="29"/>
        <v>0</v>
      </c>
      <c r="BP31" s="141">
        <f t="shared" si="29"/>
        <v>0</v>
      </c>
      <c r="BQ31" s="327">
        <f t="shared" si="29"/>
        <v>0</v>
      </c>
      <c r="BR31" s="328"/>
      <c r="BS31" s="329"/>
      <c r="BT31" s="324">
        <f t="shared" si="38"/>
        <v>0</v>
      </c>
      <c r="BU31" s="325"/>
      <c r="BV31" s="324">
        <f t="shared" si="39"/>
        <v>0</v>
      </c>
      <c r="BW31" s="325"/>
      <c r="BX31" s="97" t="s">
        <v>85</v>
      </c>
      <c r="BY31" s="324">
        <f t="shared" si="40"/>
        <v>0</v>
      </c>
      <c r="BZ31" s="325"/>
      <c r="CA31" s="324">
        <f t="shared" si="41"/>
        <v>0</v>
      </c>
      <c r="CB31" s="325"/>
      <c r="CC31" s="10"/>
      <c r="CD31" s="10"/>
      <c r="CE31" s="10"/>
      <c r="CF31" s="10"/>
    </row>
    <row r="32" spans="1:84" ht="21.75" customHeight="1" x14ac:dyDescent="0.15">
      <c r="A32" s="99" t="s">
        <v>96</v>
      </c>
      <c r="B32" s="195"/>
      <c r="C32" s="196"/>
      <c r="D32" s="196"/>
      <c r="E32" s="106"/>
      <c r="F32" s="110"/>
      <c r="G32" s="110"/>
      <c r="H32" s="197"/>
      <c r="I32" s="198"/>
      <c r="J32" s="198"/>
      <c r="K32" s="199"/>
      <c r="L32" s="200"/>
      <c r="M32" s="199"/>
      <c r="N32" s="200"/>
      <c r="O32" s="97" t="s">
        <v>85</v>
      </c>
      <c r="P32" s="199"/>
      <c r="Q32" s="200"/>
      <c r="R32" s="199"/>
      <c r="S32" s="200"/>
      <c r="T32" s="97">
        <v>20</v>
      </c>
      <c r="U32" s="201"/>
      <c r="V32" s="196"/>
      <c r="W32" s="196"/>
      <c r="X32" s="106"/>
      <c r="Y32" s="110"/>
      <c r="Z32" s="110"/>
      <c r="AA32" s="197"/>
      <c r="AB32" s="198"/>
      <c r="AC32" s="198"/>
      <c r="AD32" s="199"/>
      <c r="AE32" s="200"/>
      <c r="AF32" s="199"/>
      <c r="AG32" s="200"/>
      <c r="AH32" s="97" t="s">
        <v>85</v>
      </c>
      <c r="AI32" s="199"/>
      <c r="AJ32" s="200"/>
      <c r="AK32" s="199"/>
      <c r="AL32" s="200"/>
      <c r="AM32" s="10"/>
      <c r="AQ32" s="99" t="s">
        <v>96</v>
      </c>
      <c r="AR32" s="324">
        <f t="shared" si="30"/>
        <v>0</v>
      </c>
      <c r="AS32" s="326"/>
      <c r="AT32" s="325"/>
      <c r="AU32" s="141">
        <f t="shared" si="31"/>
        <v>0</v>
      </c>
      <c r="AV32" s="141">
        <f t="shared" si="28"/>
        <v>0</v>
      </c>
      <c r="AW32" s="141">
        <f t="shared" si="28"/>
        <v>0</v>
      </c>
      <c r="AX32" s="327">
        <f t="shared" si="28"/>
        <v>0</v>
      </c>
      <c r="AY32" s="328"/>
      <c r="AZ32" s="329"/>
      <c r="BA32" s="324">
        <f>K32</f>
        <v>0</v>
      </c>
      <c r="BB32" s="325"/>
      <c r="BC32" s="324">
        <f t="shared" si="33"/>
        <v>0</v>
      </c>
      <c r="BD32" s="325"/>
      <c r="BE32" s="97" t="s">
        <v>85</v>
      </c>
      <c r="BF32" s="324">
        <f>P32</f>
        <v>0</v>
      </c>
      <c r="BG32" s="325"/>
      <c r="BH32" s="324">
        <f t="shared" si="35"/>
        <v>0</v>
      </c>
      <c r="BI32" s="325"/>
      <c r="BJ32" s="97">
        <v>20</v>
      </c>
      <c r="BK32" s="330">
        <f t="shared" si="36"/>
        <v>0</v>
      </c>
      <c r="BL32" s="326"/>
      <c r="BM32" s="325"/>
      <c r="BN32" s="141">
        <f t="shared" si="37"/>
        <v>0</v>
      </c>
      <c r="BO32" s="141">
        <f t="shared" si="29"/>
        <v>0</v>
      </c>
      <c r="BP32" s="141">
        <f t="shared" si="29"/>
        <v>0</v>
      </c>
      <c r="BQ32" s="327">
        <f t="shared" si="29"/>
        <v>0</v>
      </c>
      <c r="BR32" s="328"/>
      <c r="BS32" s="329"/>
      <c r="BT32" s="324">
        <f t="shared" si="38"/>
        <v>0</v>
      </c>
      <c r="BU32" s="325"/>
      <c r="BV32" s="324">
        <f t="shared" si="39"/>
        <v>0</v>
      </c>
      <c r="BW32" s="325"/>
      <c r="BX32" s="97" t="s">
        <v>85</v>
      </c>
      <c r="BY32" s="324">
        <f t="shared" si="40"/>
        <v>0</v>
      </c>
      <c r="BZ32" s="325"/>
      <c r="CA32" s="324">
        <f t="shared" si="41"/>
        <v>0</v>
      </c>
      <c r="CB32" s="325"/>
      <c r="CC32" s="10"/>
      <c r="CD32" s="10"/>
      <c r="CE32" s="10"/>
      <c r="CF32" s="10"/>
    </row>
    <row r="33" spans="1:86" ht="21.75" hidden="1" customHeight="1" x14ac:dyDescent="0.15">
      <c r="A33" s="100"/>
      <c r="B33" s="193">
        <f>COUNTA($B23:$H23)+SUM(B34:D37)</f>
        <v>0</v>
      </c>
      <c r="C33" s="194"/>
      <c r="D33" s="194"/>
      <c r="E33" s="102">
        <f>COUNTA($B24:$H24)+SUM(E34:E37)</f>
        <v>0</v>
      </c>
      <c r="F33" s="102">
        <f>COUNTA($B25:$H25)+SUM(F34:F37)</f>
        <v>0</v>
      </c>
      <c r="G33" s="102">
        <f>COUNTA($B26:$H26)+SUM(G34:G37)</f>
        <v>0</v>
      </c>
      <c r="H33" s="193">
        <f>COUNTA($B27:$H27)+SUM(H34:J37)</f>
        <v>0</v>
      </c>
      <c r="I33" s="194"/>
      <c r="J33" s="194"/>
      <c r="K33" s="193">
        <f>COUNTA($B28:$H28)+SUM(K34:L37)</f>
        <v>0</v>
      </c>
      <c r="L33" s="194"/>
      <c r="M33" s="193">
        <f>COUNTA($B29:$H29)+SUM(M34:N37)</f>
        <v>0</v>
      </c>
      <c r="N33" s="194"/>
      <c r="O33" s="102">
        <f>COUNTA($B30:$H30)+SUM(O34:O37)</f>
        <v>0</v>
      </c>
      <c r="P33" s="193">
        <f>COUNTA($B31:$H31)+SUM(P34:Q37)</f>
        <v>0</v>
      </c>
      <c r="Q33" s="194"/>
      <c r="R33" s="193">
        <f>COUNTA($B32:$H32)+SUM(R34:R37)</f>
        <v>0</v>
      </c>
      <c r="S33" s="194"/>
      <c r="T33" s="101"/>
      <c r="U33" s="202">
        <f>COUNTA($U23:$AA23)+SUM(U34:W37)</f>
        <v>0</v>
      </c>
      <c r="V33" s="194"/>
      <c r="W33" s="194"/>
      <c r="X33" s="103">
        <f>COUNTA($U24:$AA24)+SUM(X34:X37)</f>
        <v>0</v>
      </c>
      <c r="Y33" s="103">
        <f>COUNTA($U25:$AA25)+SUM(Y34:Y37)</f>
        <v>0</v>
      </c>
      <c r="Z33" s="103">
        <f>COUNTA($U26:$AA26)+SUM(Z34:Z37)</f>
        <v>0</v>
      </c>
      <c r="AA33" s="320">
        <f>COUNTA($U27:$AA27)+SUM(AA34:AC37)</f>
        <v>0</v>
      </c>
      <c r="AB33" s="194"/>
      <c r="AC33" s="194"/>
      <c r="AD33" s="320">
        <f>COUNTA($U28:$AA28)+SUM(AD34:AE37)</f>
        <v>0</v>
      </c>
      <c r="AE33" s="194"/>
      <c r="AF33" s="320">
        <f>COUNTA($U29:$AA29)+SUM(AF34:AG37)</f>
        <v>0</v>
      </c>
      <c r="AG33" s="194"/>
      <c r="AH33" s="103">
        <f>COUNTA($U30:$AA30)+SUM(AH34:AH37)</f>
        <v>0</v>
      </c>
      <c r="AI33" s="320">
        <f>COUNTA($U31:$AA31)+SUM(AI34:AJ37)</f>
        <v>0</v>
      </c>
      <c r="AJ33" s="194"/>
      <c r="AK33" s="320">
        <f>COUNTA($U32:$AA32)+SUM(AK34:AK37)</f>
        <v>0</v>
      </c>
      <c r="AL33" s="194"/>
      <c r="AM33" s="10"/>
      <c r="AQ33" s="100"/>
      <c r="AR33" s="193">
        <f>COUNTA($B23:$H23)+SUM(AR34:AT37)</f>
        <v>0</v>
      </c>
      <c r="AS33" s="194"/>
      <c r="AT33" s="194"/>
      <c r="AU33" s="102">
        <f>COUNTA($B24:$H24)+SUM(AU34:AU37)</f>
        <v>0</v>
      </c>
      <c r="AV33" s="102">
        <f>COUNTA($B25:$H25)+SUM(AV34:AV37)</f>
        <v>0</v>
      </c>
      <c r="AW33" s="102">
        <f>COUNTA($B26:$H26)+SUM(AW34:AW37)</f>
        <v>0</v>
      </c>
      <c r="AX33" s="193">
        <f>COUNTA($B27:$H27)+SUM(AX34:AZ37)</f>
        <v>0</v>
      </c>
      <c r="AY33" s="194"/>
      <c r="AZ33" s="194"/>
      <c r="BA33" s="193">
        <f>COUNTA($B28:$H28)+SUM(BA34:BB37)</f>
        <v>0</v>
      </c>
      <c r="BB33" s="194"/>
      <c r="BC33" s="193">
        <f>COUNTA($B29:$H29)+SUM(BC34:BD37)</f>
        <v>0</v>
      </c>
      <c r="BD33" s="194"/>
      <c r="BE33" s="102">
        <f>COUNTA($B30:$H30)+SUM(BE34:BE37)</f>
        <v>0</v>
      </c>
      <c r="BF33" s="193">
        <f>COUNTA($B31:$H31)+SUM(BF34:BG37)</f>
        <v>0</v>
      </c>
      <c r="BG33" s="194"/>
      <c r="BH33" s="193">
        <f>COUNTA($B32:$H32)+SUM(BH34:BH37)</f>
        <v>0</v>
      </c>
      <c r="BI33" s="194"/>
      <c r="BJ33" s="101"/>
      <c r="BK33" s="202">
        <f>COUNTA($U23:$AA23)+SUM(BK34:BM37)</f>
        <v>0</v>
      </c>
      <c r="BL33" s="194"/>
      <c r="BM33" s="194"/>
      <c r="BN33" s="103">
        <f>COUNTA($U24:$AA24)+SUM(BN34:BN37)</f>
        <v>0</v>
      </c>
      <c r="BO33" s="103">
        <f>COUNTA($U25:$AA25)+SUM(BO34:BO37)</f>
        <v>0</v>
      </c>
      <c r="BP33" s="103">
        <f>COUNTA($U26:$AA26)+SUM(BP34:BP37)</f>
        <v>0</v>
      </c>
      <c r="BQ33" s="320">
        <f>COUNTA($U27:$AA27)+SUM(BQ34:BS37)</f>
        <v>0</v>
      </c>
      <c r="BR33" s="194"/>
      <c r="BS33" s="194"/>
      <c r="BT33" s="320">
        <f>COUNTA($U28:$AA28)+SUM(BT34:BU37)</f>
        <v>0</v>
      </c>
      <c r="BU33" s="194"/>
      <c r="BV33" s="320">
        <f>COUNTA($U29:$AA29)+SUM(BV34:BW37)</f>
        <v>0</v>
      </c>
      <c r="BW33" s="194"/>
      <c r="BX33" s="103">
        <f>COUNTA($U30:$AA30)+SUM(BX34:BX37)</f>
        <v>0</v>
      </c>
      <c r="BY33" s="320">
        <f>COUNTA($U31:$AA31)+SUM(BY34:BZ37)</f>
        <v>0</v>
      </c>
      <c r="BZ33" s="194"/>
      <c r="CA33" s="320">
        <f>COUNTA($U32:$AA32)+SUM(CA34:CA37)</f>
        <v>0</v>
      </c>
      <c r="CB33" s="194"/>
      <c r="CC33" s="10"/>
      <c r="CD33" s="10"/>
      <c r="CE33" s="10"/>
      <c r="CF33" s="10"/>
    </row>
    <row r="34" spans="1:86" ht="21.75" hidden="1" customHeight="1" x14ac:dyDescent="0.15">
      <c r="A34" s="100"/>
      <c r="B34" s="270">
        <f>IF((COUNT($K23)+COUNT($M23)+COUNT($P23))+COUNT($R23)=4,1,0)</f>
        <v>0</v>
      </c>
      <c r="C34" s="271"/>
      <c r="D34" s="271"/>
      <c r="E34" s="101">
        <f>IF((COUNT($K24)+COUNT($M24)+COUNT($P24))+COUNT($R24)=4,1,0)</f>
        <v>0</v>
      </c>
      <c r="F34" s="101">
        <f>IF((COUNT($K25)+COUNT($M25)+COUNT($P25))+COUNT($R25)=4,1,0)</f>
        <v>0</v>
      </c>
      <c r="G34" s="101">
        <f>IF((COUNT($K26)+COUNT($M26)+COUNT($P26))+COUNT($R26)=4,1,0)</f>
        <v>0</v>
      </c>
      <c r="H34" s="270">
        <f>IF((COUNT($K27)+COUNT($M27)+COUNT($P27))+COUNT($R27)=4,1,0)</f>
        <v>0</v>
      </c>
      <c r="I34" s="271"/>
      <c r="J34" s="271"/>
      <c r="K34" s="270">
        <f>IF((COUNT($K28)+COUNT($M28)+COUNT($P28))+COUNT($R28)=4,1,0)</f>
        <v>0</v>
      </c>
      <c r="L34" s="271"/>
      <c r="M34" s="270">
        <f>IF((COUNT($K29)+COUNT($M29)+COUNT($P29))+COUNT($R29)=4,1,0)</f>
        <v>0</v>
      </c>
      <c r="N34" s="271"/>
      <c r="O34" s="101">
        <f>IF((COUNT($K30)+COUNT($M30)+COUNT($P30))+COUNT($R30)=4,1,0)</f>
        <v>0</v>
      </c>
      <c r="P34" s="270">
        <f>IF((COUNT($K31)+COUNT($M31)+COUNT($P31))+COUNT($R31)=4,1,0)</f>
        <v>0</v>
      </c>
      <c r="Q34" s="271"/>
      <c r="R34" s="270">
        <f>IF((COUNT($K32)+COUNT($M32)+COUNT($P32))+COUNT($R32)=4,1,0)</f>
        <v>0</v>
      </c>
      <c r="S34" s="271"/>
      <c r="T34" s="101"/>
      <c r="U34" s="270">
        <f>IF((COUNT($AD23)+COUNT($AF23)+COUNT($AI23))+COUNT($AK23)=4,1,0)</f>
        <v>0</v>
      </c>
      <c r="V34" s="271"/>
      <c r="W34" s="271"/>
      <c r="X34" s="101">
        <f>IF((COUNT($AD24)+COUNT($AF24)+COUNT($AI24))+COUNT($AK24)=4,1,0)</f>
        <v>0</v>
      </c>
      <c r="Y34" s="101">
        <f>IF((COUNT($AD25)+COUNT($AF25)+COUNT($AI25))+COUNT($AK25)=4,1,0)</f>
        <v>0</v>
      </c>
      <c r="Z34" s="101">
        <f>IF((COUNT($AD26)+COUNT($AF26)+COUNT($AI26))+COUNT($AK26)=4,1,0)</f>
        <v>0</v>
      </c>
      <c r="AA34" s="270">
        <f>IF((COUNT($AD27)+COUNT($AF27)+COUNT($AI27))+COUNT($AK27)=4,1,0)</f>
        <v>0</v>
      </c>
      <c r="AB34" s="271"/>
      <c r="AC34" s="271"/>
      <c r="AD34" s="270">
        <f>IF((COUNT($AD28)+COUNT($AF28)+COUNT($AI28))+COUNT($AK28)=4,1,0)</f>
        <v>0</v>
      </c>
      <c r="AE34" s="271"/>
      <c r="AF34" s="270">
        <f>IF((COUNT($AD29)+COUNT($AF29)+COUNT($AI29))+COUNT($AK29)=4,1,0)</f>
        <v>0</v>
      </c>
      <c r="AG34" s="271"/>
      <c r="AH34" s="101">
        <f>IF((COUNT($AD30)+COUNT($AF30)+COUNT($AI30))+COUNT($AK30)=4,1,0)</f>
        <v>0</v>
      </c>
      <c r="AI34" s="270">
        <f>IF((COUNT($AD31)+COUNT($AF31)+COUNT($AI31))+COUNT($AK31)=4,1,0)</f>
        <v>0</v>
      </c>
      <c r="AJ34" s="271"/>
      <c r="AK34" s="270">
        <f>IF((COUNT($AD32)+COUNT($AF32)+COUNT($AI32))+COUNT($AK32)=4,1,0)</f>
        <v>0</v>
      </c>
      <c r="AL34" s="271"/>
      <c r="AM34" s="10"/>
      <c r="AQ34" s="100"/>
      <c r="AR34" s="270">
        <f>IF((COUNT($K23)+COUNT($M23)+COUNT($P23))+COUNT($R23)=4,1,0)</f>
        <v>0</v>
      </c>
      <c r="AS34" s="271"/>
      <c r="AT34" s="271"/>
      <c r="AU34" s="101">
        <f>IF((COUNT($K24)+COUNT($M24)+COUNT($P24))+COUNT($R24)=4,1,0)</f>
        <v>0</v>
      </c>
      <c r="AV34" s="101">
        <f>IF((COUNT($K25)+COUNT($M25)+COUNT($P25))+COUNT($R25)=4,1,0)</f>
        <v>0</v>
      </c>
      <c r="AW34" s="101">
        <f>IF((COUNT($K26)+COUNT($M26)+COUNT($P26))+COUNT($R26)=4,1,0)</f>
        <v>0</v>
      </c>
      <c r="AX34" s="270">
        <f>IF((COUNT($K27)+COUNT($M27)+COUNT($P27))+COUNT($R27)=4,1,0)</f>
        <v>0</v>
      </c>
      <c r="AY34" s="271"/>
      <c r="AZ34" s="271"/>
      <c r="BA34" s="270">
        <f>IF((COUNT($K28)+COUNT($M28)+COUNT($P28))+COUNT($R28)=4,1,0)</f>
        <v>0</v>
      </c>
      <c r="BB34" s="271"/>
      <c r="BC34" s="270">
        <f>IF((COUNT($K29)+COUNT($M29)+COUNT($P29))+COUNT($R29)=4,1,0)</f>
        <v>0</v>
      </c>
      <c r="BD34" s="271"/>
      <c r="BE34" s="101">
        <f>IF((COUNT($K30)+COUNT($M30)+COUNT($P30))+COUNT($R30)=4,1,0)</f>
        <v>0</v>
      </c>
      <c r="BF34" s="270">
        <f>IF((COUNT($K31)+COUNT($M31)+COUNT($P31))+COUNT($R31)=4,1,0)</f>
        <v>0</v>
      </c>
      <c r="BG34" s="271"/>
      <c r="BH34" s="270">
        <f>IF((COUNT($K32)+COUNT($M32)+COUNT($P32))+COUNT($R32)=4,1,0)</f>
        <v>0</v>
      </c>
      <c r="BI34" s="271"/>
      <c r="BJ34" s="101"/>
      <c r="BK34" s="270">
        <f>IF((COUNT($AD23)+COUNT($AF23)+COUNT($AI23))+COUNT($AK23)=4,1,0)</f>
        <v>0</v>
      </c>
      <c r="BL34" s="271"/>
      <c r="BM34" s="271"/>
      <c r="BN34" s="101">
        <f>IF((COUNT($AD24)+COUNT($AF24)+COUNT($AI24))+COUNT($AK24)=4,1,0)</f>
        <v>0</v>
      </c>
      <c r="BO34" s="101">
        <f>IF((COUNT($AD25)+COUNT($AF25)+COUNT($AI25))+COUNT($AK25)=4,1,0)</f>
        <v>0</v>
      </c>
      <c r="BP34" s="101">
        <f>IF((COUNT($AD26)+COUNT($AF26)+COUNT($AI26))+COUNT($AK26)=4,1,0)</f>
        <v>0</v>
      </c>
      <c r="BQ34" s="270">
        <f>IF((COUNT($AD27)+COUNT($AF27)+COUNT($AI27))+COUNT($AK27)=4,1,0)</f>
        <v>0</v>
      </c>
      <c r="BR34" s="271"/>
      <c r="BS34" s="271"/>
      <c r="BT34" s="270">
        <f>IF((COUNT($AD28)+COUNT($AF28)+COUNT($AI28))+COUNT($AK28)=4,1,0)</f>
        <v>0</v>
      </c>
      <c r="BU34" s="271"/>
      <c r="BV34" s="270">
        <f>IF((COUNT($AD29)+COUNT($AF29)+COUNT($AI29))+COUNT($AK29)=4,1,0)</f>
        <v>0</v>
      </c>
      <c r="BW34" s="271"/>
      <c r="BX34" s="101">
        <f>IF((COUNT($AD30)+COUNT($AF30)+COUNT($AI30))+COUNT($AK30)=4,1,0)</f>
        <v>0</v>
      </c>
      <c r="BY34" s="270">
        <f>IF((COUNT($AD31)+COUNT($AF31)+COUNT($AI31))+COUNT($AK31)=4,1,0)</f>
        <v>0</v>
      </c>
      <c r="BZ34" s="271"/>
      <c r="CA34" s="270">
        <f>IF((COUNT($AD32)+COUNT($AF32)+COUNT($AI32))+COUNT($AK32)=4,1,0)</f>
        <v>0</v>
      </c>
      <c r="CB34" s="271"/>
      <c r="CC34" s="10"/>
      <c r="CD34" s="10"/>
      <c r="CE34" s="10"/>
      <c r="CF34" s="10"/>
    </row>
    <row r="35" spans="1:86" ht="21.75" hidden="1" customHeight="1" x14ac:dyDescent="0.15">
      <c r="A35" s="100"/>
      <c r="B35" s="270">
        <f>IF(IF(COUNT($K23)=0,1,0)+IF((COUNT($M23)+COUNT($P23)+COUNT($R23))=3,1,0)=2,1,0)</f>
        <v>0</v>
      </c>
      <c r="C35" s="271"/>
      <c r="D35" s="271"/>
      <c r="E35" s="101">
        <f>IF(IF(COUNT($K24)=0,1,0)+IF((COUNT($M24)+COUNT($P24)+COUNT($R24))=3,1,0)=2,1,0)</f>
        <v>0</v>
      </c>
      <c r="F35" s="101">
        <f>IF(IF(COUNT($K25)=0,1,0)+IF((COUNT($M25)+COUNT($P25)+COUNT($R25))=3,1,0)=2,1,0)</f>
        <v>0</v>
      </c>
      <c r="G35" s="101">
        <f>IF(IF(COUNT($K26)=0,1,0)+IF((COUNT($M26)+COUNT($P26)+COUNT($R26))=3,1,0)=2,1,0)</f>
        <v>0</v>
      </c>
      <c r="H35" s="270">
        <f>IF(IF(COUNT($K27)=0,1,0)+IF((COUNT($M27)+COUNT($P27)+COUNT($R27))=3,1,0)=2,1,0)</f>
        <v>0</v>
      </c>
      <c r="I35" s="271"/>
      <c r="J35" s="271"/>
      <c r="K35" s="270">
        <f>IF(IF(COUNT($K28)=0,1,0)+IF((COUNT($M28)+COUNT($P28)+COUNT($R28))=3,1,0)=2,1,0)</f>
        <v>0</v>
      </c>
      <c r="L35" s="271"/>
      <c r="M35" s="270">
        <f>IF(IF(COUNT($K29)=0,1,0)+IF((COUNT($M29)+COUNT($P29)+COUNT($R29))=3,1,0)=2,1,0)</f>
        <v>0</v>
      </c>
      <c r="N35" s="271"/>
      <c r="O35" s="101">
        <f>IF(IF(COUNT($K30)=0,1,0)+IF((COUNT($M30)+COUNT($P30)+COUNT($R30))=3,1,0)=2,1,0)</f>
        <v>0</v>
      </c>
      <c r="P35" s="270">
        <f>IF(IF(COUNT($K31)=0,1,0)+IF((COUNT($M31)+COUNT($P31)+COUNT($R31))=3,1,0)=2,1,0)</f>
        <v>0</v>
      </c>
      <c r="Q35" s="271"/>
      <c r="R35" s="270">
        <f>IF(IF(COUNT($K32)=0,1,0)+IF((COUNT($M32)+COUNT($P32)+COUNT($R32))=3,1,0)=2,1,0)</f>
        <v>0</v>
      </c>
      <c r="S35" s="271"/>
      <c r="T35" s="101"/>
      <c r="U35" s="270">
        <f>IF(IF(COUNT($AD23)=0,1,0)+IF((COUNT($AF23)+COUNT($AI23)+COUNT($AK23))=3,1,0)=2,1,0)</f>
        <v>0</v>
      </c>
      <c r="V35" s="271"/>
      <c r="W35" s="271"/>
      <c r="X35" s="101">
        <f>IF(IF(COUNT($AD24)=0,1,0)+IF((COUNT($AF24)+COUNT($AI24)+COUNT($AK24))=3,1,0)=2,1,0)</f>
        <v>0</v>
      </c>
      <c r="Y35" s="101">
        <f>IF(IF(COUNT($AD25)=0,1,0)+IF((COUNT($AF25)+COUNT($AI25)+COUNT($AK25))=3,1,0)=2,1,0)</f>
        <v>0</v>
      </c>
      <c r="Z35" s="101">
        <f>IF(IF(COUNT($AD26)=0,1,0)+IF((COUNT($AF26)+COUNT($AI26)+COUNT($AK26))=3,1,0)=2,1,0)</f>
        <v>0</v>
      </c>
      <c r="AA35" s="270">
        <f>IF(IF(COUNT($AD27)=0,1,0)+IF((COUNT($AF27)+COUNT($AI27)+COUNT($AK27))=3,1,0)=2,1,0)</f>
        <v>0</v>
      </c>
      <c r="AB35" s="271"/>
      <c r="AC35" s="271"/>
      <c r="AD35" s="270">
        <f>IF(IF(COUNT($AD28)=0,1,0)+IF((COUNT($AF28)+COUNT($AI28)+COUNT($AK28))=3,1,0)=2,1,0)</f>
        <v>0</v>
      </c>
      <c r="AE35" s="271"/>
      <c r="AF35" s="270">
        <f>IF(IF(COUNT($AD29)=0,1,0)+IF((COUNT($AF29)+COUNT($AI29)+COUNT($AK29))=3,1,0)=2,1,0)</f>
        <v>0</v>
      </c>
      <c r="AG35" s="271"/>
      <c r="AH35" s="101">
        <f>IF(IF(COUNT($AD30)=0,1,0)+IF((COUNT($AF30)+COUNT($AI30)+COUNT($AK30))=3,1,0)=2,1,0)</f>
        <v>0</v>
      </c>
      <c r="AI35" s="270">
        <f>IF(IF(COUNT($AD31)=0,1,0)+IF((COUNT($AF31)+COUNT($AI31)+COUNT($AK31))=3,1,0)=2,1,0)</f>
        <v>0</v>
      </c>
      <c r="AJ35" s="271"/>
      <c r="AK35" s="270">
        <f>IF(IF(COUNT($AD32)=0,1,0)+IF((COUNT($AF32)+COUNT($AI32)+COUNT($AK32))=3,1,0)=2,1,0)</f>
        <v>0</v>
      </c>
      <c r="AL35" s="271"/>
      <c r="AM35" s="10"/>
      <c r="AQ35" s="100"/>
      <c r="AR35" s="270">
        <f>IF(IF(COUNT($K23)=0,1,0)+IF((COUNT($M23)+COUNT($P23)+COUNT($R23))=3,1,0)=2,1,0)</f>
        <v>0</v>
      </c>
      <c r="AS35" s="271"/>
      <c r="AT35" s="271"/>
      <c r="AU35" s="101">
        <f>IF(IF(COUNT($K24)=0,1,0)+IF((COUNT($M24)+COUNT($P24)+COUNT($R24))=3,1,0)=2,1,0)</f>
        <v>0</v>
      </c>
      <c r="AV35" s="101">
        <f>IF(IF(COUNT($K25)=0,1,0)+IF((COUNT($M25)+COUNT($P25)+COUNT($R25))=3,1,0)=2,1,0)</f>
        <v>0</v>
      </c>
      <c r="AW35" s="101">
        <f>IF(IF(COUNT($K26)=0,1,0)+IF((COUNT($M26)+COUNT($P26)+COUNT($R26))=3,1,0)=2,1,0)</f>
        <v>0</v>
      </c>
      <c r="AX35" s="270">
        <f>IF(IF(COUNT($K27)=0,1,0)+IF((COUNT($M27)+COUNT($P27)+COUNT($R27))=3,1,0)=2,1,0)</f>
        <v>0</v>
      </c>
      <c r="AY35" s="271"/>
      <c r="AZ35" s="271"/>
      <c r="BA35" s="270">
        <f>IF(IF(COUNT($K28)=0,1,0)+IF((COUNT($M28)+COUNT($P28)+COUNT($R28))=3,1,0)=2,1,0)</f>
        <v>0</v>
      </c>
      <c r="BB35" s="271"/>
      <c r="BC35" s="270">
        <f>IF(IF(COUNT($K29)=0,1,0)+IF((COUNT($M29)+COUNT($P29)+COUNT($R29))=3,1,0)=2,1,0)</f>
        <v>0</v>
      </c>
      <c r="BD35" s="271"/>
      <c r="BE35" s="101">
        <f>IF(IF(COUNT($K30)=0,1,0)+IF((COUNT($M30)+COUNT($P30)+COUNT($R30))=3,1,0)=2,1,0)</f>
        <v>0</v>
      </c>
      <c r="BF35" s="270">
        <f>IF(IF(COUNT($K31)=0,1,0)+IF((COUNT($M31)+COUNT($P31)+COUNT($R31))=3,1,0)=2,1,0)</f>
        <v>0</v>
      </c>
      <c r="BG35" s="271"/>
      <c r="BH35" s="270">
        <f>IF(IF(COUNT($K32)=0,1,0)+IF((COUNT($M32)+COUNT($P32)+COUNT($R32))=3,1,0)=2,1,0)</f>
        <v>0</v>
      </c>
      <c r="BI35" s="271"/>
      <c r="BJ35" s="101"/>
      <c r="BK35" s="270">
        <f>IF(IF(COUNT($AD23)=0,1,0)+IF((COUNT($AF23)+COUNT($AI23)+COUNT($AK23))=3,1,0)=2,1,0)</f>
        <v>0</v>
      </c>
      <c r="BL35" s="271"/>
      <c r="BM35" s="271"/>
      <c r="BN35" s="101">
        <f>IF(IF(COUNT($AD24)=0,1,0)+IF((COUNT($AF24)+COUNT($AI24)+COUNT($AK24))=3,1,0)=2,1,0)</f>
        <v>0</v>
      </c>
      <c r="BO35" s="101">
        <f>IF(IF(COUNT($AD25)=0,1,0)+IF((COUNT($AF25)+COUNT($AI25)+COUNT($AK25))=3,1,0)=2,1,0)</f>
        <v>0</v>
      </c>
      <c r="BP35" s="101">
        <f>IF(IF(COUNT($AD26)=0,1,0)+IF((COUNT($AF26)+COUNT($AI26)+COUNT($AK26))=3,1,0)=2,1,0)</f>
        <v>0</v>
      </c>
      <c r="BQ35" s="270">
        <f>IF(IF(COUNT($AD27)=0,1,0)+IF((COUNT($AF27)+COUNT($AI27)+COUNT($AK27))=3,1,0)=2,1,0)</f>
        <v>0</v>
      </c>
      <c r="BR35" s="271"/>
      <c r="BS35" s="271"/>
      <c r="BT35" s="270">
        <f>IF(IF(COUNT($AD28)=0,1,0)+IF((COUNT($AF28)+COUNT($AI28)+COUNT($AK28))=3,1,0)=2,1,0)</f>
        <v>0</v>
      </c>
      <c r="BU35" s="271"/>
      <c r="BV35" s="270">
        <f>IF(IF(COUNT($AD29)=0,1,0)+IF((COUNT($AF29)+COUNT($AI29)+COUNT($AK29))=3,1,0)=2,1,0)</f>
        <v>0</v>
      </c>
      <c r="BW35" s="271"/>
      <c r="BX35" s="101">
        <f>IF(IF(COUNT($AD30)=0,1,0)+IF((COUNT($AF30)+COUNT($AI30)+COUNT($AK30))=3,1,0)=2,1,0)</f>
        <v>0</v>
      </c>
      <c r="BY35" s="270">
        <f>IF(IF(COUNT($AD31)=0,1,0)+IF((COUNT($AF31)+COUNT($AI31)+COUNT($AK31))=3,1,0)=2,1,0)</f>
        <v>0</v>
      </c>
      <c r="BZ35" s="271"/>
      <c r="CA35" s="270">
        <f>IF(IF(COUNT($AD32)=0,1,0)+IF((COUNT($AF32)+COUNT($AI32)+COUNT($AK32))=3,1,0)=2,1,0)</f>
        <v>0</v>
      </c>
      <c r="CB35" s="271"/>
      <c r="CC35" s="10"/>
      <c r="CD35" s="10"/>
      <c r="CE35" s="10"/>
      <c r="CF35" s="10"/>
    </row>
    <row r="36" spans="1:86" ht="21.75" hidden="1" customHeight="1" x14ac:dyDescent="0.15">
      <c r="A36" s="100"/>
      <c r="B36" s="270">
        <f>IF(IF(COUNT($K23)=0,1,0)+IF(COUNT($M23)=0,1,0)+IF(COUNT($P23)+COUNT($R23)=2,1,0)=3,1,0)</f>
        <v>0</v>
      </c>
      <c r="C36" s="271"/>
      <c r="D36" s="271"/>
      <c r="E36" s="101">
        <f>IF(IF(COUNT($K24)=0,1,0)+IF(COUNT($M24)=0,1,0)+IF(COUNT($P24)+COUNT($R24)=2,1,0)=3,1,0)</f>
        <v>0</v>
      </c>
      <c r="F36" s="101">
        <f>IF(IF(COUNT($K25)=0,1,0)+IF(COUNT($M25)=0,1,0)+IF(COUNT($P25)+COUNT($R25)=2,1,0)=3,1,0)</f>
        <v>0</v>
      </c>
      <c r="G36" s="101">
        <f>IF(IF(COUNT($K26)=0,1,0)+IF(COUNT($M26)=0,1,0)+IF(COUNT($P26)+COUNT($R26)=2,1,0)=3,1,0)</f>
        <v>0</v>
      </c>
      <c r="H36" s="270">
        <f>IF(IF(COUNT($K27)=0,1,0)+IF(COUNT($M27)=0,1,0)+IF(COUNT($P27)+COUNT($R27)=2,1,0)=3,1,0)</f>
        <v>0</v>
      </c>
      <c r="I36" s="271"/>
      <c r="J36" s="271"/>
      <c r="K36" s="270">
        <f>IF(IF(COUNT($K28)=0,1,0)+IF(COUNT($M28)=0,1,0)+IF(COUNT($P28)+COUNT($R28)=2,1,0)=3,1,0)</f>
        <v>0</v>
      </c>
      <c r="L36" s="271"/>
      <c r="M36" s="270">
        <f>IF(IF(COUNT($K29)=0,1,0)+IF(COUNT($M29)=0,1,0)+IF(COUNT($P29)+COUNT($R29)=2,1,0)=3,1,0)</f>
        <v>0</v>
      </c>
      <c r="N36" s="271"/>
      <c r="O36" s="101">
        <f>IF(IF(COUNT($K30)=0,1,0)+IF(COUNT($M30)=0,1,0)+IF(COUNT($P30)+COUNT($R30)=2,1,0)=3,1,0)</f>
        <v>0</v>
      </c>
      <c r="P36" s="270">
        <f>IF(IF(COUNT($K31)=0,1,0)+IF(COUNT($M31)=0,1,0)+IF(COUNT($P31)+COUNT($R31)=2,1,0)=3,1,0)</f>
        <v>0</v>
      </c>
      <c r="Q36" s="271"/>
      <c r="R36" s="270">
        <f>IF(IF(COUNT($K32)=0,1,0)+IF(COUNT($M32)=0,1,0)+IF(COUNT($P32)+COUNT($R32)=2,1,0)=3,1,0)</f>
        <v>0</v>
      </c>
      <c r="S36" s="271"/>
      <c r="T36" s="101"/>
      <c r="U36" s="270">
        <f>IF(IF(COUNT($AD23)=0,1,0)+IF(COUNT($AF23)=0,1,0)+IF(COUNT($AI23)+COUNT($AK23)=2,1,0)=3,1,0)</f>
        <v>0</v>
      </c>
      <c r="V36" s="271"/>
      <c r="W36" s="271"/>
      <c r="X36" s="101">
        <f>IF(IF(COUNT($AD24)=0,1,0)+IF(COUNT($AF24)=0,1,0)+IF(COUNT($AI24)+COUNT($AK24)=2,1,0)=3,1,0)</f>
        <v>0</v>
      </c>
      <c r="Y36" s="101">
        <f>IF(IF(COUNT($AD25)=0,1,0)+IF(COUNT($AF25)=0,1,0)+IF(COUNT($AI25)+COUNT($AK25)=2,1,0)=3,1,0)</f>
        <v>0</v>
      </c>
      <c r="Z36" s="101">
        <f>IF(IF(COUNT($AD26)=0,1,0)+IF(COUNT($AF26)=0,1,0)+IF(COUNT($AI26)+COUNT($AK26)=2,1,0)=3,1,0)</f>
        <v>0</v>
      </c>
      <c r="AA36" s="270">
        <f>IF(IF(COUNT($AD27)=0,1,0)+IF(COUNT($AF27)=0,1,0)+IF(COUNT($AI27)+COUNT($AK27)=2,1,0)=3,1,0)</f>
        <v>0</v>
      </c>
      <c r="AB36" s="271"/>
      <c r="AC36" s="271"/>
      <c r="AD36" s="270">
        <f>IF(IF(COUNT($AD28)=0,1,0)+IF(COUNT($AF28)=0,1,0)+IF(COUNT($AI28)+COUNT($AK28)=2,1,0)=3,1,0)</f>
        <v>0</v>
      </c>
      <c r="AE36" s="271"/>
      <c r="AF36" s="270">
        <f>IF(IF(COUNT($AD29)=0,1,0)+IF(COUNT($AF29)=0,1,0)+IF(COUNT($AI29)+COUNT($AK29)=2,1,0)=3,1,0)</f>
        <v>0</v>
      </c>
      <c r="AG36" s="271"/>
      <c r="AH36" s="101">
        <f>IF(IF(COUNT($AD30)=0,1,0)+IF(COUNT($AF30)=0,1,0)+IF(COUNT($AI30)+COUNT($AK30)=2,1,0)=3,1,0)</f>
        <v>0</v>
      </c>
      <c r="AI36" s="270">
        <f>IF(IF(COUNT($AD31)=0,1,0)+IF(COUNT($AF31)=0,1,0)+IF(COUNT($AI31)+COUNT($AK31)=2,1,0)=3,1,0)</f>
        <v>0</v>
      </c>
      <c r="AJ36" s="271"/>
      <c r="AK36" s="270">
        <f>IF(IF(COUNT($AD32)=0,1,0)+IF(COUNT($AF32)=0,1,0)+IF(COUNT($AI32)+COUNT($AK32)=2,1,0)=3,1,0)</f>
        <v>0</v>
      </c>
      <c r="AL36" s="271"/>
      <c r="AM36" s="10"/>
      <c r="AQ36" s="100"/>
      <c r="AR36" s="270">
        <f>IF(IF(COUNT($K23)=0,1,0)+IF(COUNT($M23)=0,1,0)+IF(COUNT($P23)+COUNT($R23)=2,1,0)=3,1,0)</f>
        <v>0</v>
      </c>
      <c r="AS36" s="271"/>
      <c r="AT36" s="271"/>
      <c r="AU36" s="101">
        <f>IF(IF(COUNT($K24)=0,1,0)+IF(COUNT($M24)=0,1,0)+IF(COUNT($P24)+COUNT($R24)=2,1,0)=3,1,0)</f>
        <v>0</v>
      </c>
      <c r="AV36" s="101">
        <f>IF(IF(COUNT($K25)=0,1,0)+IF(COUNT($M25)=0,1,0)+IF(COUNT($P25)+COUNT($R25)=2,1,0)=3,1,0)</f>
        <v>0</v>
      </c>
      <c r="AW36" s="101">
        <f>IF(IF(COUNT($K26)=0,1,0)+IF(COUNT($M26)=0,1,0)+IF(COUNT($P26)+COUNT($R26)=2,1,0)=3,1,0)</f>
        <v>0</v>
      </c>
      <c r="AX36" s="270">
        <f>IF(IF(COUNT($K27)=0,1,0)+IF(COUNT($M27)=0,1,0)+IF(COUNT($P27)+COUNT($R27)=2,1,0)=3,1,0)</f>
        <v>0</v>
      </c>
      <c r="AY36" s="271"/>
      <c r="AZ36" s="271"/>
      <c r="BA36" s="270">
        <f>IF(IF(COUNT($K28)=0,1,0)+IF(COUNT($M28)=0,1,0)+IF(COUNT($P28)+COUNT($R28)=2,1,0)=3,1,0)</f>
        <v>0</v>
      </c>
      <c r="BB36" s="271"/>
      <c r="BC36" s="270">
        <f>IF(IF(COUNT($K29)=0,1,0)+IF(COUNT($M29)=0,1,0)+IF(COUNT($P29)+COUNT($R29)=2,1,0)=3,1,0)</f>
        <v>0</v>
      </c>
      <c r="BD36" s="271"/>
      <c r="BE36" s="101">
        <f>IF(IF(COUNT($K30)=0,1,0)+IF(COUNT($M30)=0,1,0)+IF(COUNT($P30)+COUNT($R30)=2,1,0)=3,1,0)</f>
        <v>0</v>
      </c>
      <c r="BF36" s="270">
        <f>IF(IF(COUNT($K31)=0,1,0)+IF(COUNT($M31)=0,1,0)+IF(COUNT($P31)+COUNT($R31)=2,1,0)=3,1,0)</f>
        <v>0</v>
      </c>
      <c r="BG36" s="271"/>
      <c r="BH36" s="270">
        <f>IF(IF(COUNT($K32)=0,1,0)+IF(COUNT($M32)=0,1,0)+IF(COUNT($P32)+COUNT($R32)=2,1,0)=3,1,0)</f>
        <v>0</v>
      </c>
      <c r="BI36" s="271"/>
      <c r="BJ36" s="101"/>
      <c r="BK36" s="270">
        <f>IF(IF(COUNT($AD23)=0,1,0)+IF(COUNT($AF23)=0,1,0)+IF(COUNT($AI23)+COUNT($AK23)=2,1,0)=3,1,0)</f>
        <v>0</v>
      </c>
      <c r="BL36" s="271"/>
      <c r="BM36" s="271"/>
      <c r="BN36" s="101">
        <f>IF(IF(COUNT($AD24)=0,1,0)+IF(COUNT($AF24)=0,1,0)+IF(COUNT($AI24)+COUNT($AK24)=2,1,0)=3,1,0)</f>
        <v>0</v>
      </c>
      <c r="BO36" s="101">
        <f>IF(IF(COUNT($AD25)=0,1,0)+IF(COUNT($AF25)=0,1,0)+IF(COUNT($AI25)+COUNT($AK25)=2,1,0)=3,1,0)</f>
        <v>0</v>
      </c>
      <c r="BP36" s="101">
        <f>IF(IF(COUNT($AD26)=0,1,0)+IF(COUNT($AF26)=0,1,0)+IF(COUNT($AI26)+COUNT($AK26)=2,1,0)=3,1,0)</f>
        <v>0</v>
      </c>
      <c r="BQ36" s="270">
        <f>IF(IF(COUNT($AD27)=0,1,0)+IF(COUNT($AF27)=0,1,0)+IF(COUNT($AI27)+COUNT($AK27)=2,1,0)=3,1,0)</f>
        <v>0</v>
      </c>
      <c r="BR36" s="271"/>
      <c r="BS36" s="271"/>
      <c r="BT36" s="270">
        <f>IF(IF(COUNT($AD28)=0,1,0)+IF(COUNT($AF28)=0,1,0)+IF(COUNT($AI28)+COUNT($AK28)=2,1,0)=3,1,0)</f>
        <v>0</v>
      </c>
      <c r="BU36" s="271"/>
      <c r="BV36" s="270">
        <f>IF(IF(COUNT($AD29)=0,1,0)+IF(COUNT($AF29)=0,1,0)+IF(COUNT($AI29)+COUNT($AK29)=2,1,0)=3,1,0)</f>
        <v>0</v>
      </c>
      <c r="BW36" s="271"/>
      <c r="BX36" s="101">
        <f>IF(IF(COUNT($AD30)=0,1,0)+IF(COUNT($AF30)=0,1,0)+IF(COUNT($AI30)+COUNT($AK30)=2,1,0)=3,1,0)</f>
        <v>0</v>
      </c>
      <c r="BY36" s="270">
        <f>IF(IF(COUNT($AD31)=0,1,0)+IF(COUNT($AF31)=0,1,0)+IF(COUNT($AI31)+COUNT($AK31)=2,1,0)=3,1,0)</f>
        <v>0</v>
      </c>
      <c r="BZ36" s="271"/>
      <c r="CA36" s="270">
        <f>IF(IF(COUNT($AD32)=0,1,0)+IF(COUNT($AF32)=0,1,0)+IF(COUNT($AI32)+COUNT($AK32)=2,1,0)=3,1,0)</f>
        <v>0</v>
      </c>
      <c r="CB36" s="271"/>
      <c r="CC36" s="10"/>
      <c r="CD36" s="10"/>
      <c r="CE36" s="10"/>
      <c r="CF36" s="10"/>
    </row>
    <row r="37" spans="1:86" ht="21.75" hidden="1" customHeight="1" x14ac:dyDescent="0.15">
      <c r="A37" s="100"/>
      <c r="B37" s="270">
        <f>IF(IF(COUNT($K23)=0,1,0)+IF(COUNT($M23)=0,1,0)+IF(COUNT($P23)=0,1,0)+IF(COUNT($R23)=1,1,0)=4,1,0)</f>
        <v>0</v>
      </c>
      <c r="C37" s="271"/>
      <c r="D37" s="271"/>
      <c r="E37" s="101">
        <f>IF(IF(COUNT($K24)=0,1,0)+IF(COUNT($M24)=0,1,0)+IF(COUNT($P24)=0,1,0)+IF(COUNT($R24)=1,1,0)=4,1,0)</f>
        <v>0</v>
      </c>
      <c r="F37" s="101">
        <f>IF(IF(COUNT($K25)=0,1,0)+IF(COUNT($M25)=0,1,0)+IF(COUNT($P25)=0,1,0)+IF(COUNT($R25)=1,1,0)=4,1,0)</f>
        <v>0</v>
      </c>
      <c r="G37" s="101">
        <f>IF(IF(COUNT($K26)=0,1,0)+IF(COUNT($M26)=0,1,0)+IF(COUNT($P26)=0,1,0)+IF(COUNT($R26)=1,1,0)=4,1,0)</f>
        <v>0</v>
      </c>
      <c r="H37" s="270">
        <f>IF(IF(COUNT($K27)=0,1,0)+IF(COUNT($M27)=0,1,0)+IF(COUNT($P27)=0,1,0)+IF(COUNT($R27)=1,1,0)=4,1,0)</f>
        <v>0</v>
      </c>
      <c r="I37" s="271"/>
      <c r="J37" s="271"/>
      <c r="K37" s="270">
        <f>IF(IF(COUNT($K28)=0,1,0)+IF(COUNT($M28)=0,1,0)+IF(COUNT($P28)=0,1,0)+IF(COUNT($R28)=1,1,0)=4,1,0)</f>
        <v>0</v>
      </c>
      <c r="L37" s="271"/>
      <c r="M37" s="270">
        <f>IF(IF(COUNT($K29)=0,1,0)+IF(COUNT($M29)=0,1,0)+IF(COUNT($P29)=0,1,0)+IF(COUNT($R29)=1,1,0)=4,1,0)</f>
        <v>0</v>
      </c>
      <c r="N37" s="271"/>
      <c r="O37" s="101">
        <f>IF(IF(COUNT($K30)=0,1,0)+IF(COUNT($M30)=0,1,0)+IF(COUNT($P30)=0,1,0)+IF(COUNT($R30)=1,1,0)=4,1,0)</f>
        <v>0</v>
      </c>
      <c r="P37" s="270">
        <f>IF(IF(COUNT($K31)=0,1,0)+IF(COUNT($M31)=0,1,0)+IF(COUNT($P31)=0,1,0)+IF(COUNT($R31)=1,1,0)=4,1,0)</f>
        <v>0</v>
      </c>
      <c r="Q37" s="271"/>
      <c r="R37" s="270">
        <f>IF(IF(COUNT($K32)=0,1,0)+IF(COUNT($M32)=0,1,0)+IF(COUNT($P32)=0,1,0)+IF(COUNT($R32)=1,1,0)=4,1,0)</f>
        <v>0</v>
      </c>
      <c r="S37" s="271"/>
      <c r="T37" s="101"/>
      <c r="U37" s="270">
        <f>IF(IF(COUNT($AD23)=0,1,0)+IF(COUNT($AF23)=0,1,0)+IF(COUNT($AI23)=0,1,0)+IF(COUNT($AK23)=1,1,0)=4,1,0)</f>
        <v>0</v>
      </c>
      <c r="V37" s="271"/>
      <c r="W37" s="271"/>
      <c r="X37" s="101">
        <f>IF(IF(COUNT($AD24)=0,1,0)+IF(COUNT($AF24)=0,1,0)+IF(COUNT($AI24)=0,1,0)+IF(COUNT($AK24)=1,1,0)=4,1,0)</f>
        <v>0</v>
      </c>
      <c r="Y37" s="101">
        <f>IF(IF(COUNT($AD25)=0,1,0)+IF(COUNT($AF25)=0,1,0)+IF(COUNT($AI25)=0,1,0)+IF(COUNT($AK25)=1,1,0)=4,1,0)</f>
        <v>0</v>
      </c>
      <c r="Z37" s="101">
        <f>IF(IF(COUNT($AD26)=0,1,0)+IF(COUNT($AF26)=0,1,0)+IF(COUNT($AI26)=0,1,0)+IF(COUNT($AK26)=1,1,0)=4,1,0)</f>
        <v>0</v>
      </c>
      <c r="AA37" s="270">
        <f>IF(IF(COUNT($AD27)=0,1,0)+IF(COUNT($AF27)=0,1,0)+IF(COUNT($AI27)=0,1,0)+IF(COUNT($AK27)=1,1,0)=4,1,0)</f>
        <v>0</v>
      </c>
      <c r="AB37" s="271"/>
      <c r="AC37" s="271"/>
      <c r="AD37" s="270">
        <f>IF(IF(COUNT($AD28)=0,1,0)+IF(COUNT($AF28)=0,1,0)+IF(COUNT($AI28)=0,1,0)+IF(COUNT($AK28)=1,1,0)=4,1,0)</f>
        <v>0</v>
      </c>
      <c r="AE37" s="271"/>
      <c r="AF37" s="270">
        <f>IF(IF(COUNT($AD29)=0,1,0)+IF(COUNT($AF29)=0,1,0)+IF(COUNT($AI29)=0,1,0)+IF(COUNT($AK29)=1,1,0)=4,1,0)</f>
        <v>0</v>
      </c>
      <c r="AG37" s="271"/>
      <c r="AH37" s="101">
        <f>IF(IF(COUNT($AD30)=0,1,0)+IF(COUNT($AF30)=0,1,0)+IF(COUNT($AI30)=0,1,0)+IF(COUNT($AK30)=1,1,0)=4,1,0)</f>
        <v>0</v>
      </c>
      <c r="AI37" s="270">
        <f>IF(IF(COUNT($AD31)=0,1,0)+IF(COUNT($AF31)=0,1,0)+IF(COUNT($AI31)=0,1,0)+IF(COUNT($AK31)=1,1,0)=4,1,0)</f>
        <v>0</v>
      </c>
      <c r="AJ37" s="271"/>
      <c r="AK37" s="270">
        <f>IF(IF(COUNT($AD32)=0,1,0)+IF(COUNT($AF32)=0,1,0)+IF(COUNT($AI32)=0,1,0)+IF(COUNT($AK32)=1,1,0)=4,1,0)</f>
        <v>0</v>
      </c>
      <c r="AL37" s="271"/>
      <c r="AM37" s="10"/>
      <c r="AQ37" s="100"/>
      <c r="AR37" s="270">
        <f>IF(IF(COUNT($K23)=0,1,0)+IF(COUNT($M23)=0,1,0)+IF(COUNT($P23)=0,1,0)+IF(COUNT($R23)=1,1,0)=4,1,0)</f>
        <v>0</v>
      </c>
      <c r="AS37" s="271"/>
      <c r="AT37" s="271"/>
      <c r="AU37" s="101">
        <f>IF(IF(COUNT($K24)=0,1,0)+IF(COUNT($M24)=0,1,0)+IF(COUNT($P24)=0,1,0)+IF(COUNT($R24)=1,1,0)=4,1,0)</f>
        <v>0</v>
      </c>
      <c r="AV37" s="101">
        <f>IF(IF(COUNT($K25)=0,1,0)+IF(COUNT($M25)=0,1,0)+IF(COUNT($P25)=0,1,0)+IF(COUNT($R25)=1,1,0)=4,1,0)</f>
        <v>0</v>
      </c>
      <c r="AW37" s="101">
        <f>IF(IF(COUNT($K26)=0,1,0)+IF(COUNT($M26)=0,1,0)+IF(COUNT($P26)=0,1,0)+IF(COUNT($R26)=1,1,0)=4,1,0)</f>
        <v>0</v>
      </c>
      <c r="AX37" s="270">
        <f>IF(IF(COUNT($K27)=0,1,0)+IF(COUNT($M27)=0,1,0)+IF(COUNT($P27)=0,1,0)+IF(COUNT($R27)=1,1,0)=4,1,0)</f>
        <v>0</v>
      </c>
      <c r="AY37" s="271"/>
      <c r="AZ37" s="271"/>
      <c r="BA37" s="270">
        <f>IF(IF(COUNT($K28)=0,1,0)+IF(COUNT($M28)=0,1,0)+IF(COUNT($P28)=0,1,0)+IF(COUNT($R28)=1,1,0)=4,1,0)</f>
        <v>0</v>
      </c>
      <c r="BB37" s="271"/>
      <c r="BC37" s="270">
        <f>IF(IF(COUNT($K29)=0,1,0)+IF(COUNT($M29)=0,1,0)+IF(COUNT($P29)=0,1,0)+IF(COUNT($R29)=1,1,0)=4,1,0)</f>
        <v>0</v>
      </c>
      <c r="BD37" s="271"/>
      <c r="BE37" s="101">
        <f>IF(IF(COUNT($K30)=0,1,0)+IF(COUNT($M30)=0,1,0)+IF(COUNT($P30)=0,1,0)+IF(COUNT($R30)=1,1,0)=4,1,0)</f>
        <v>0</v>
      </c>
      <c r="BF37" s="270">
        <f>IF(IF(COUNT($K31)=0,1,0)+IF(COUNT($M31)=0,1,0)+IF(COUNT($P31)=0,1,0)+IF(COUNT($R31)=1,1,0)=4,1,0)</f>
        <v>0</v>
      </c>
      <c r="BG37" s="271"/>
      <c r="BH37" s="270">
        <f>IF(IF(COUNT($K32)=0,1,0)+IF(COUNT($M32)=0,1,0)+IF(COUNT($P32)=0,1,0)+IF(COUNT($R32)=1,1,0)=4,1,0)</f>
        <v>0</v>
      </c>
      <c r="BI37" s="271"/>
      <c r="BJ37" s="101"/>
      <c r="BK37" s="270">
        <f>IF(IF(COUNT($AD23)=0,1,0)+IF(COUNT($AF23)=0,1,0)+IF(COUNT($AI23)=0,1,0)+IF(COUNT($AK23)=1,1,0)=4,1,0)</f>
        <v>0</v>
      </c>
      <c r="BL37" s="271"/>
      <c r="BM37" s="271"/>
      <c r="BN37" s="101">
        <f>IF(IF(COUNT($AD24)=0,1,0)+IF(COUNT($AF24)=0,1,0)+IF(COUNT($AI24)=0,1,0)+IF(COUNT($AK24)=1,1,0)=4,1,0)</f>
        <v>0</v>
      </c>
      <c r="BO37" s="101">
        <f>IF(IF(COUNT($AD25)=0,1,0)+IF(COUNT($AF25)=0,1,0)+IF(COUNT($AI25)=0,1,0)+IF(COUNT($AK25)=1,1,0)=4,1,0)</f>
        <v>0</v>
      </c>
      <c r="BP37" s="101">
        <f>IF(IF(COUNT($AD26)=0,1,0)+IF(COUNT($AF26)=0,1,0)+IF(COUNT($AI26)=0,1,0)+IF(COUNT($AK26)=1,1,0)=4,1,0)</f>
        <v>0</v>
      </c>
      <c r="BQ37" s="270">
        <f>IF(IF(COUNT($AD27)=0,1,0)+IF(COUNT($AF27)=0,1,0)+IF(COUNT($AI27)=0,1,0)+IF(COUNT($AK27)=1,1,0)=4,1,0)</f>
        <v>0</v>
      </c>
      <c r="BR37" s="271"/>
      <c r="BS37" s="271"/>
      <c r="BT37" s="270">
        <f>IF(IF(COUNT($AD28)=0,1,0)+IF(COUNT($AF28)=0,1,0)+IF(COUNT($AI28)=0,1,0)+IF(COUNT($AK28)=1,1,0)=4,1,0)</f>
        <v>0</v>
      </c>
      <c r="BU37" s="271"/>
      <c r="BV37" s="270">
        <f>IF(IF(COUNT($AD29)=0,1,0)+IF(COUNT($AF29)=0,1,0)+IF(COUNT($AI29)=0,1,0)+IF(COUNT($AK29)=1,1,0)=4,1,0)</f>
        <v>0</v>
      </c>
      <c r="BW37" s="271"/>
      <c r="BX37" s="101">
        <f>IF(IF(COUNT($AD30)=0,1,0)+IF(COUNT($AF30)=0,1,0)+IF(COUNT($AI30)=0,1,0)+IF(COUNT($AK30)=1,1,0)=4,1,0)</f>
        <v>0</v>
      </c>
      <c r="BY37" s="270">
        <f>IF(IF(COUNT($AD31)=0,1,0)+IF(COUNT($AF31)=0,1,0)+IF(COUNT($AI31)=0,1,0)+IF(COUNT($AK31)=1,1,0)=4,1,0)</f>
        <v>0</v>
      </c>
      <c r="BZ37" s="271"/>
      <c r="CA37" s="270">
        <f>IF(IF(COUNT($AD32)=0,1,0)+IF(COUNT($AF32)=0,1,0)+IF(COUNT($AI32)=0,1,0)+IF(COUNT($AK32)=1,1,0)=4,1,0)</f>
        <v>0</v>
      </c>
      <c r="CB37" s="271"/>
      <c r="CC37" s="10"/>
      <c r="CD37" s="10"/>
      <c r="CE37" s="10"/>
      <c r="CF37" s="10"/>
    </row>
    <row r="38" spans="1:86" ht="21.75" customHeight="1" thickBot="1" x14ac:dyDescent="0.2">
      <c r="A38" s="19"/>
      <c r="B38" s="19"/>
      <c r="C38" s="19"/>
      <c r="D38" s="19"/>
      <c r="E38" s="19"/>
      <c r="F38" s="20"/>
      <c r="G38" s="20"/>
      <c r="H38" s="20"/>
      <c r="I38" s="20"/>
      <c r="J38" s="2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Q38" s="19"/>
      <c r="AR38" s="19"/>
      <c r="AS38" s="19"/>
      <c r="AT38" s="19"/>
      <c r="AU38" s="19"/>
      <c r="AV38" s="20"/>
      <c r="AW38" s="20"/>
      <c r="AX38" s="20"/>
      <c r="AY38" s="20"/>
      <c r="AZ38" s="2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6" ht="24.75" customHeight="1" thickBot="1" x14ac:dyDescent="0.2">
      <c r="A39" s="259" t="s">
        <v>48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1"/>
      <c r="AP39" s="77" t="str">
        <f>IF(COUNTIF(A40:A42,"○")=3,"申請可","NG")</f>
        <v>NG</v>
      </c>
      <c r="AQ39" s="358" t="s">
        <v>48</v>
      </c>
      <c r="AR39" s="359"/>
      <c r="AS39" s="359"/>
      <c r="AT39" s="359"/>
      <c r="AU39" s="359"/>
      <c r="AV39" s="359"/>
      <c r="AW39" s="359"/>
      <c r="AX39" s="359"/>
      <c r="AY39" s="359"/>
      <c r="AZ39" s="359"/>
      <c r="BA39" s="359"/>
      <c r="BB39" s="359"/>
      <c r="BC39" s="359"/>
      <c r="BD39" s="359"/>
      <c r="BE39" s="359"/>
      <c r="BF39" s="359"/>
      <c r="BG39" s="359"/>
      <c r="BH39" s="359"/>
      <c r="BI39" s="359"/>
      <c r="BJ39" s="359"/>
      <c r="BK39" s="359"/>
      <c r="BL39" s="359"/>
      <c r="BM39" s="359"/>
      <c r="BN39" s="359"/>
      <c r="BO39" s="359"/>
      <c r="BP39" s="359"/>
      <c r="BQ39" s="359"/>
      <c r="BR39" s="359"/>
      <c r="BS39" s="359"/>
      <c r="BT39" s="359"/>
      <c r="BU39" s="359"/>
      <c r="BV39" s="359"/>
      <c r="BW39" s="359"/>
      <c r="BX39" s="359"/>
      <c r="BY39" s="359"/>
      <c r="BZ39" s="359"/>
      <c r="CA39" s="359"/>
      <c r="CB39" s="359"/>
      <c r="CC39" s="360"/>
      <c r="CD39" s="142"/>
      <c r="CE39" s="130"/>
      <c r="CH39" s="77" t="str">
        <f>IF(COUNTIF(AQ40:AQ42,"○")=3,"申請可","NG")</f>
        <v>NG</v>
      </c>
    </row>
    <row r="40" spans="1:86" s="1" customFormat="1" ht="30.75" customHeight="1" thickBot="1" x14ac:dyDescent="0.2">
      <c r="A40" s="79"/>
      <c r="B40" s="255" t="s">
        <v>49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6"/>
      <c r="AP40" s="111"/>
      <c r="AQ40" s="143">
        <f>A40</f>
        <v>0</v>
      </c>
      <c r="AR40" s="255" t="s">
        <v>49</v>
      </c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5"/>
      <c r="BJ40" s="255"/>
      <c r="BK40" s="255"/>
      <c r="BL40" s="255"/>
      <c r="BM40" s="255"/>
      <c r="BN40" s="255"/>
      <c r="BO40" s="255"/>
      <c r="BP40" s="255"/>
      <c r="BQ40" s="255"/>
      <c r="BR40" s="255"/>
      <c r="BS40" s="255"/>
      <c r="BT40" s="255"/>
      <c r="BU40" s="255"/>
      <c r="BV40" s="255"/>
      <c r="BW40" s="255"/>
      <c r="BX40" s="255"/>
      <c r="BY40" s="255"/>
      <c r="BZ40" s="255"/>
      <c r="CA40" s="255"/>
      <c r="CB40" s="255"/>
      <c r="CC40" s="256"/>
      <c r="CD40" s="131"/>
      <c r="CE40" s="131"/>
      <c r="CF40" s="131"/>
    </row>
    <row r="41" spans="1:86" ht="25.5" customHeight="1" thickBot="1" x14ac:dyDescent="0.2">
      <c r="A41" s="79"/>
      <c r="B41" s="257" t="s">
        <v>113</v>
      </c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8"/>
      <c r="AQ41" s="143">
        <f t="shared" ref="AQ41" si="42">A41</f>
        <v>0</v>
      </c>
      <c r="AR41" s="257" t="s">
        <v>113</v>
      </c>
      <c r="AS41" s="257"/>
      <c r="AT41" s="257"/>
      <c r="AU41" s="257"/>
      <c r="AV41" s="257"/>
      <c r="AW41" s="257"/>
      <c r="AX41" s="257"/>
      <c r="AY41" s="257"/>
      <c r="AZ41" s="257"/>
      <c r="BA41" s="257"/>
      <c r="BB41" s="257"/>
      <c r="BC41" s="257"/>
      <c r="BD41" s="257"/>
      <c r="BE41" s="257"/>
      <c r="BF41" s="257"/>
      <c r="BG41" s="257"/>
      <c r="BH41" s="257"/>
      <c r="BI41" s="257"/>
      <c r="BJ41" s="257"/>
      <c r="BK41" s="257"/>
      <c r="BL41" s="257"/>
      <c r="BM41" s="257"/>
      <c r="BN41" s="257"/>
      <c r="BO41" s="257"/>
      <c r="BP41" s="257"/>
      <c r="BQ41" s="257"/>
      <c r="BR41" s="257"/>
      <c r="BS41" s="257"/>
      <c r="BT41" s="257"/>
      <c r="BU41" s="257"/>
      <c r="BV41" s="257"/>
      <c r="BW41" s="257"/>
      <c r="BX41" s="257"/>
      <c r="BY41" s="257"/>
      <c r="BZ41" s="257"/>
      <c r="CA41" s="257"/>
      <c r="CB41" s="257"/>
      <c r="CC41" s="258"/>
      <c r="CD41" s="132"/>
      <c r="CE41" s="132"/>
      <c r="CF41" s="132"/>
    </row>
    <row r="42" spans="1:86" ht="25.5" customHeight="1" thickBot="1" x14ac:dyDescent="0.2">
      <c r="A42" s="79"/>
      <c r="B42" s="253" t="s">
        <v>38</v>
      </c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253"/>
      <c r="AD42" s="253"/>
      <c r="AE42" s="253"/>
      <c r="AF42" s="253"/>
      <c r="AG42" s="253"/>
      <c r="AH42" s="253"/>
      <c r="AI42" s="253"/>
      <c r="AJ42" s="253"/>
      <c r="AK42" s="253"/>
      <c r="AL42" s="253"/>
      <c r="AM42" s="254"/>
      <c r="AQ42" s="143">
        <f>A42</f>
        <v>0</v>
      </c>
      <c r="AR42" s="253" t="s">
        <v>38</v>
      </c>
      <c r="AS42" s="253"/>
      <c r="AT42" s="253"/>
      <c r="AU42" s="253"/>
      <c r="AV42" s="253"/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253"/>
      <c r="BM42" s="253"/>
      <c r="BN42" s="253"/>
      <c r="BO42" s="253"/>
      <c r="BP42" s="253"/>
      <c r="BQ42" s="253"/>
      <c r="BR42" s="253"/>
      <c r="BS42" s="253"/>
      <c r="BT42" s="253"/>
      <c r="BU42" s="253"/>
      <c r="BV42" s="253"/>
      <c r="BW42" s="253"/>
      <c r="BX42" s="253"/>
      <c r="BY42" s="253"/>
      <c r="BZ42" s="253"/>
      <c r="CA42" s="253"/>
      <c r="CB42" s="253"/>
      <c r="CC42" s="254"/>
      <c r="CD42" s="132"/>
      <c r="CE42" s="132"/>
      <c r="CF42" s="132"/>
    </row>
    <row r="43" spans="1:86" ht="18" customHeight="1" x14ac:dyDescent="0.15"/>
    <row r="44" spans="1:86" ht="13.5" customHeight="1" x14ac:dyDescent="0.1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4"/>
      <c r="Y44" s="24"/>
      <c r="Z44" s="24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86" ht="13.5" customHeight="1" x14ac:dyDescent="0.1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4"/>
      <c r="Y45" s="24"/>
      <c r="Z45" s="24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86" s="14" customFormat="1" ht="18.75" customHeight="1" x14ac:dyDescent="0.15">
      <c r="C46" s="16" t="s">
        <v>52</v>
      </c>
      <c r="D46" s="14" t="s">
        <v>53</v>
      </c>
      <c r="E46" s="14" t="s">
        <v>54</v>
      </c>
      <c r="I46" s="14" t="s">
        <v>110</v>
      </c>
      <c r="AP46" s="16"/>
      <c r="AS46" s="16" t="s">
        <v>52</v>
      </c>
      <c r="AT46" s="14" t="s">
        <v>53</v>
      </c>
      <c r="AU46" s="14" t="s">
        <v>54</v>
      </c>
      <c r="AY46" s="14" t="s">
        <v>110</v>
      </c>
    </row>
    <row r="47" spans="1:86" s="14" customFormat="1" ht="18.75" customHeight="1" x14ac:dyDescent="0.15">
      <c r="A47" s="14">
        <v>1</v>
      </c>
      <c r="B47" s="34" t="s">
        <v>47</v>
      </c>
      <c r="C47" s="17">
        <v>1625</v>
      </c>
      <c r="D47" s="109">
        <v>300</v>
      </c>
      <c r="E47" s="15">
        <v>0</v>
      </c>
      <c r="F47" s="14" t="s">
        <v>56</v>
      </c>
      <c r="I47" s="14">
        <v>165</v>
      </c>
      <c r="AP47" s="16"/>
      <c r="AQ47" s="14">
        <v>1</v>
      </c>
      <c r="AR47" s="34" t="s">
        <v>47</v>
      </c>
      <c r="AS47" s="17">
        <v>6386</v>
      </c>
      <c r="AT47" s="144">
        <v>1357</v>
      </c>
      <c r="AU47" s="15">
        <v>0</v>
      </c>
      <c r="AV47" s="14" t="s">
        <v>56</v>
      </c>
      <c r="AY47" s="14">
        <v>489</v>
      </c>
    </row>
    <row r="48" spans="1:86" s="14" customFormat="1" ht="18.75" customHeight="1" x14ac:dyDescent="0.15">
      <c r="A48" s="14">
        <v>2</v>
      </c>
      <c r="B48" s="34" t="s">
        <v>11</v>
      </c>
      <c r="C48" s="17">
        <v>1625</v>
      </c>
      <c r="D48" s="109">
        <v>300</v>
      </c>
      <c r="E48" s="15">
        <v>0</v>
      </c>
      <c r="F48" s="14" t="s">
        <v>56</v>
      </c>
      <c r="I48" s="14">
        <v>165</v>
      </c>
      <c r="AP48" s="16"/>
      <c r="AQ48" s="14">
        <v>2</v>
      </c>
      <c r="AR48" s="34" t="s">
        <v>11</v>
      </c>
      <c r="AS48" s="17">
        <v>6386</v>
      </c>
      <c r="AT48" s="144">
        <v>1357</v>
      </c>
      <c r="AU48" s="15">
        <v>0</v>
      </c>
      <c r="AV48" s="14" t="s">
        <v>56</v>
      </c>
      <c r="AY48" s="14">
        <v>489</v>
      </c>
    </row>
    <row r="49" spans="1:51" s="14" customFormat="1" ht="18.75" customHeight="1" x14ac:dyDescent="0.15">
      <c r="A49" s="14">
        <v>3</v>
      </c>
      <c r="B49" s="34" t="s">
        <v>12</v>
      </c>
      <c r="C49" s="17">
        <v>1625</v>
      </c>
      <c r="D49" s="109">
        <v>300</v>
      </c>
      <c r="E49" s="15">
        <v>0</v>
      </c>
      <c r="F49" s="14" t="s">
        <v>56</v>
      </c>
      <c r="I49" s="14">
        <v>165</v>
      </c>
      <c r="AP49" s="16"/>
      <c r="AQ49" s="14">
        <v>3</v>
      </c>
      <c r="AR49" s="34" t="s">
        <v>12</v>
      </c>
      <c r="AS49" s="17">
        <v>6386</v>
      </c>
      <c r="AT49" s="144">
        <v>1357</v>
      </c>
      <c r="AU49" s="15">
        <v>0</v>
      </c>
      <c r="AV49" s="14" t="s">
        <v>56</v>
      </c>
      <c r="AY49" s="14">
        <v>489</v>
      </c>
    </row>
    <row r="50" spans="1:51" s="14" customFormat="1" ht="18.75" customHeight="1" x14ac:dyDescent="0.15">
      <c r="A50" s="14">
        <v>4</v>
      </c>
      <c r="B50" s="34" t="s">
        <v>13</v>
      </c>
      <c r="C50" s="17">
        <v>1625</v>
      </c>
      <c r="D50" s="109">
        <v>300</v>
      </c>
      <c r="E50" s="15">
        <v>0</v>
      </c>
      <c r="F50" s="14" t="s">
        <v>56</v>
      </c>
      <c r="I50" s="14">
        <v>165</v>
      </c>
      <c r="AP50" s="16"/>
      <c r="AQ50" s="14">
        <v>4</v>
      </c>
      <c r="AR50" s="34" t="s">
        <v>13</v>
      </c>
      <c r="AS50" s="17">
        <v>6386</v>
      </c>
      <c r="AT50" s="144">
        <v>1357</v>
      </c>
      <c r="AU50" s="15">
        <v>0</v>
      </c>
      <c r="AV50" s="14" t="s">
        <v>56</v>
      </c>
      <c r="AY50" s="14">
        <v>489</v>
      </c>
    </row>
    <row r="51" spans="1:51" s="14" customFormat="1" ht="18.75" customHeight="1" x14ac:dyDescent="0.15">
      <c r="A51" s="14">
        <v>5</v>
      </c>
      <c r="B51" s="34" t="s">
        <v>14</v>
      </c>
      <c r="C51" s="17">
        <v>1625</v>
      </c>
      <c r="D51" s="109">
        <v>300</v>
      </c>
      <c r="E51" s="15">
        <v>0</v>
      </c>
      <c r="F51" s="14" t="s">
        <v>56</v>
      </c>
      <c r="I51" s="14">
        <v>165</v>
      </c>
      <c r="AP51" s="16"/>
      <c r="AQ51" s="14">
        <v>5</v>
      </c>
      <c r="AR51" s="34" t="s">
        <v>14</v>
      </c>
      <c r="AS51" s="17">
        <v>6386</v>
      </c>
      <c r="AT51" s="144">
        <v>1357</v>
      </c>
      <c r="AU51" s="15">
        <v>0</v>
      </c>
      <c r="AV51" s="14" t="s">
        <v>56</v>
      </c>
      <c r="AY51" s="14">
        <v>489</v>
      </c>
    </row>
    <row r="52" spans="1:51" s="14" customFormat="1" ht="18.75" customHeight="1" x14ac:dyDescent="0.15">
      <c r="A52" s="14">
        <v>6</v>
      </c>
      <c r="B52" s="34" t="s">
        <v>15</v>
      </c>
      <c r="C52" s="17">
        <v>1625</v>
      </c>
      <c r="D52" s="109">
        <v>300</v>
      </c>
      <c r="E52" s="15">
        <v>0</v>
      </c>
      <c r="F52" s="14" t="s">
        <v>56</v>
      </c>
      <c r="I52" s="14">
        <v>165</v>
      </c>
      <c r="AP52" s="16"/>
      <c r="AQ52" s="14">
        <v>6</v>
      </c>
      <c r="AR52" s="34" t="s">
        <v>15</v>
      </c>
      <c r="AS52" s="17">
        <v>6386</v>
      </c>
      <c r="AT52" s="144">
        <v>1357</v>
      </c>
      <c r="AU52" s="15">
        <v>0</v>
      </c>
      <c r="AV52" s="14" t="s">
        <v>56</v>
      </c>
      <c r="AY52" s="14">
        <v>489</v>
      </c>
    </row>
    <row r="53" spans="1:51" s="14" customFormat="1" ht="18.75" customHeight="1" x14ac:dyDescent="0.15">
      <c r="A53" s="14">
        <v>7</v>
      </c>
      <c r="B53" s="34" t="s">
        <v>16</v>
      </c>
      <c r="C53" s="17">
        <v>1625</v>
      </c>
      <c r="D53" s="109">
        <v>300</v>
      </c>
      <c r="E53" s="15">
        <v>0</v>
      </c>
      <c r="F53" s="14" t="s">
        <v>56</v>
      </c>
      <c r="I53" s="14">
        <v>165</v>
      </c>
      <c r="AP53" s="16"/>
      <c r="AQ53" s="14">
        <v>7</v>
      </c>
      <c r="AR53" s="34" t="s">
        <v>16</v>
      </c>
      <c r="AS53" s="17">
        <v>6386</v>
      </c>
      <c r="AT53" s="144">
        <v>1357</v>
      </c>
      <c r="AU53" s="15">
        <v>0</v>
      </c>
      <c r="AV53" s="14" t="s">
        <v>56</v>
      </c>
      <c r="AY53" s="14">
        <v>489</v>
      </c>
    </row>
    <row r="54" spans="1:51" s="14" customFormat="1" ht="18.75" customHeight="1" x14ac:dyDescent="0.15">
      <c r="A54" s="14">
        <v>8</v>
      </c>
      <c r="B54" s="34" t="s">
        <v>62</v>
      </c>
      <c r="C54" s="17">
        <v>1625</v>
      </c>
      <c r="D54" s="109">
        <v>300</v>
      </c>
      <c r="E54" s="15">
        <v>0</v>
      </c>
      <c r="F54" s="14" t="s">
        <v>56</v>
      </c>
      <c r="I54" s="14">
        <v>165</v>
      </c>
      <c r="AP54" s="16"/>
      <c r="AQ54" s="14">
        <v>8</v>
      </c>
      <c r="AR54" s="34" t="s">
        <v>62</v>
      </c>
      <c r="AS54" s="17">
        <v>6386</v>
      </c>
      <c r="AT54" s="144">
        <v>1357</v>
      </c>
      <c r="AU54" s="15">
        <v>0</v>
      </c>
      <c r="AV54" s="14" t="s">
        <v>56</v>
      </c>
      <c r="AY54" s="14">
        <v>489</v>
      </c>
    </row>
    <row r="55" spans="1:51" s="14" customFormat="1" ht="18.75" customHeight="1" x14ac:dyDescent="0.15">
      <c r="A55" s="14">
        <v>9</v>
      </c>
      <c r="B55" s="34" t="s">
        <v>63</v>
      </c>
      <c r="C55" s="17">
        <v>1625</v>
      </c>
      <c r="D55" s="109">
        <v>300</v>
      </c>
      <c r="E55" s="15">
        <v>0</v>
      </c>
      <c r="F55" s="14" t="s">
        <v>56</v>
      </c>
      <c r="I55" s="14">
        <v>165</v>
      </c>
      <c r="AP55" s="16"/>
      <c r="AQ55" s="14">
        <v>9</v>
      </c>
      <c r="AR55" s="34" t="s">
        <v>63</v>
      </c>
      <c r="AS55" s="17">
        <v>6386</v>
      </c>
      <c r="AT55" s="144">
        <v>1357</v>
      </c>
      <c r="AU55" s="15">
        <v>0</v>
      </c>
      <c r="AV55" s="14" t="s">
        <v>56</v>
      </c>
      <c r="AY55" s="14">
        <v>489</v>
      </c>
    </row>
    <row r="56" spans="1:51" s="14" customFormat="1" ht="18.75" customHeight="1" x14ac:dyDescent="0.15">
      <c r="A56" s="14">
        <v>10</v>
      </c>
      <c r="B56" s="34" t="s">
        <v>111</v>
      </c>
      <c r="C56" s="17">
        <v>1625</v>
      </c>
      <c r="D56" s="109">
        <v>300</v>
      </c>
      <c r="E56" s="15">
        <v>0</v>
      </c>
      <c r="F56" s="14" t="s">
        <v>56</v>
      </c>
      <c r="I56" s="14">
        <v>165</v>
      </c>
      <c r="AP56" s="16"/>
      <c r="AQ56" s="14">
        <v>10</v>
      </c>
      <c r="AR56" s="34" t="s">
        <v>111</v>
      </c>
      <c r="AS56" s="17">
        <v>6386</v>
      </c>
      <c r="AT56" s="144">
        <v>1357</v>
      </c>
      <c r="AU56" s="15">
        <v>0</v>
      </c>
      <c r="AV56" s="14" t="s">
        <v>56</v>
      </c>
      <c r="AY56" s="14">
        <v>489</v>
      </c>
    </row>
    <row r="57" spans="1:51" s="14" customFormat="1" ht="18.75" customHeight="1" x14ac:dyDescent="0.15">
      <c r="A57" s="14">
        <v>11</v>
      </c>
      <c r="B57" s="34" t="s">
        <v>112</v>
      </c>
      <c r="C57" s="17">
        <v>1625</v>
      </c>
      <c r="D57" s="109">
        <v>300</v>
      </c>
      <c r="E57" s="15">
        <v>0</v>
      </c>
      <c r="F57" s="14" t="s">
        <v>56</v>
      </c>
      <c r="I57" s="14">
        <v>165</v>
      </c>
      <c r="AP57" s="16"/>
      <c r="AQ57" s="14">
        <v>11</v>
      </c>
      <c r="AR57" s="34" t="s">
        <v>112</v>
      </c>
      <c r="AS57" s="17">
        <v>6386</v>
      </c>
      <c r="AT57" s="144">
        <v>1357</v>
      </c>
      <c r="AU57" s="15">
        <v>0</v>
      </c>
      <c r="AV57" s="14" t="s">
        <v>56</v>
      </c>
      <c r="AY57" s="14">
        <v>489</v>
      </c>
    </row>
    <row r="58" spans="1:51" s="14" customFormat="1" ht="18.75" customHeight="1" x14ac:dyDescent="0.15">
      <c r="A58" s="14">
        <v>12</v>
      </c>
      <c r="B58" s="34" t="s">
        <v>64</v>
      </c>
      <c r="C58" s="17">
        <v>135</v>
      </c>
      <c r="D58" s="14">
        <v>27</v>
      </c>
      <c r="E58" s="15">
        <v>965</v>
      </c>
      <c r="F58" s="14" t="s">
        <v>57</v>
      </c>
      <c r="I58" s="109">
        <v>415</v>
      </c>
      <c r="AP58" s="16"/>
      <c r="AQ58" s="14">
        <v>12</v>
      </c>
      <c r="AR58" s="34" t="s">
        <v>64</v>
      </c>
      <c r="AS58" s="17">
        <v>530</v>
      </c>
      <c r="AT58" s="14">
        <v>122</v>
      </c>
      <c r="AU58" s="15">
        <v>1631</v>
      </c>
      <c r="AV58" s="14" t="s">
        <v>57</v>
      </c>
      <c r="AY58" s="144">
        <v>1240</v>
      </c>
    </row>
    <row r="59" spans="1:51" s="14" customFormat="1" ht="18.75" customHeight="1" x14ac:dyDescent="0.15">
      <c r="A59" s="14">
        <v>13</v>
      </c>
      <c r="B59" s="14" t="s">
        <v>65</v>
      </c>
      <c r="C59" s="17">
        <v>135</v>
      </c>
      <c r="D59" s="14">
        <v>27</v>
      </c>
      <c r="E59" s="15">
        <v>965</v>
      </c>
      <c r="F59" s="14" t="s">
        <v>57</v>
      </c>
      <c r="I59" s="109">
        <v>415</v>
      </c>
      <c r="AP59" s="16"/>
      <c r="AQ59" s="14">
        <v>13</v>
      </c>
      <c r="AR59" s="14" t="s">
        <v>65</v>
      </c>
      <c r="AS59" s="17">
        <v>530</v>
      </c>
      <c r="AT59" s="14">
        <v>122</v>
      </c>
      <c r="AU59" s="15">
        <v>1631</v>
      </c>
      <c r="AV59" s="14" t="s">
        <v>57</v>
      </c>
      <c r="AY59" s="144">
        <v>1240</v>
      </c>
    </row>
    <row r="60" spans="1:51" s="14" customFormat="1" ht="18.75" customHeight="1" x14ac:dyDescent="0.15">
      <c r="A60" s="14">
        <v>14</v>
      </c>
      <c r="B60" s="14" t="s">
        <v>10</v>
      </c>
      <c r="C60" s="17">
        <v>135</v>
      </c>
      <c r="D60" s="14">
        <v>27</v>
      </c>
      <c r="E60" s="15">
        <v>965</v>
      </c>
      <c r="F60" s="14" t="s">
        <v>57</v>
      </c>
      <c r="I60" s="109">
        <v>415</v>
      </c>
      <c r="AP60" s="16"/>
      <c r="AQ60" s="14">
        <v>14</v>
      </c>
      <c r="AR60" s="14" t="s">
        <v>10</v>
      </c>
      <c r="AS60" s="17">
        <v>530</v>
      </c>
      <c r="AT60" s="14">
        <v>122</v>
      </c>
      <c r="AU60" s="15">
        <v>1631</v>
      </c>
      <c r="AV60" s="14" t="s">
        <v>57</v>
      </c>
      <c r="AY60" s="144">
        <v>1240</v>
      </c>
    </row>
    <row r="61" spans="1:51" s="14" customFormat="1" ht="18.75" customHeight="1" x14ac:dyDescent="0.15">
      <c r="A61" s="14">
        <v>15</v>
      </c>
      <c r="B61" s="14" t="s">
        <v>66</v>
      </c>
      <c r="C61" s="17">
        <v>135</v>
      </c>
      <c r="D61" s="14">
        <v>27</v>
      </c>
      <c r="E61" s="15">
        <v>965</v>
      </c>
      <c r="F61" s="14" t="s">
        <v>57</v>
      </c>
      <c r="I61" s="109">
        <v>415</v>
      </c>
      <c r="AP61" s="16"/>
      <c r="AQ61" s="14">
        <v>15</v>
      </c>
      <c r="AR61" s="14" t="s">
        <v>66</v>
      </c>
      <c r="AS61" s="17">
        <v>530</v>
      </c>
      <c r="AT61" s="14">
        <v>122</v>
      </c>
      <c r="AU61" s="15">
        <v>1631</v>
      </c>
      <c r="AV61" s="14" t="s">
        <v>57</v>
      </c>
      <c r="AY61" s="144">
        <v>1240</v>
      </c>
    </row>
    <row r="62" spans="1:51" s="14" customFormat="1" ht="18.75" customHeight="1" x14ac:dyDescent="0.15">
      <c r="A62" s="14">
        <v>16</v>
      </c>
      <c r="B62" s="14" t="s">
        <v>17</v>
      </c>
      <c r="C62" s="17">
        <v>135</v>
      </c>
      <c r="D62" s="14">
        <v>27</v>
      </c>
      <c r="E62" s="15">
        <v>965</v>
      </c>
      <c r="F62" s="14" t="s">
        <v>57</v>
      </c>
      <c r="I62" s="109">
        <v>415</v>
      </c>
      <c r="AP62" s="16"/>
      <c r="AQ62" s="14">
        <v>16</v>
      </c>
      <c r="AR62" s="14" t="s">
        <v>17</v>
      </c>
      <c r="AS62" s="17">
        <v>530</v>
      </c>
      <c r="AT62" s="14">
        <v>122</v>
      </c>
      <c r="AU62" s="15">
        <v>1631</v>
      </c>
      <c r="AV62" s="14" t="s">
        <v>57</v>
      </c>
      <c r="AY62" s="144">
        <v>1240</v>
      </c>
    </row>
    <row r="63" spans="1:51" s="14" customFormat="1" ht="18.75" customHeight="1" x14ac:dyDescent="0.15">
      <c r="A63" s="14">
        <v>17</v>
      </c>
      <c r="B63" s="14" t="s">
        <v>18</v>
      </c>
      <c r="C63" s="17">
        <v>135</v>
      </c>
      <c r="D63" s="14">
        <v>27</v>
      </c>
      <c r="E63" s="15">
        <v>965</v>
      </c>
      <c r="F63" s="14" t="s">
        <v>57</v>
      </c>
      <c r="I63" s="109">
        <v>415</v>
      </c>
      <c r="AP63" s="16"/>
      <c r="AQ63" s="14">
        <v>17</v>
      </c>
      <c r="AR63" s="14" t="s">
        <v>18</v>
      </c>
      <c r="AS63" s="17">
        <v>530</v>
      </c>
      <c r="AT63" s="14">
        <v>122</v>
      </c>
      <c r="AU63" s="15">
        <v>1631</v>
      </c>
      <c r="AV63" s="14" t="s">
        <v>57</v>
      </c>
      <c r="AY63" s="144">
        <v>1240</v>
      </c>
    </row>
    <row r="64" spans="1:51" s="14" customFormat="1" ht="18.75" customHeight="1" x14ac:dyDescent="0.15">
      <c r="A64" s="14">
        <v>18</v>
      </c>
      <c r="B64" s="14" t="s">
        <v>60</v>
      </c>
      <c r="C64" s="17">
        <v>225</v>
      </c>
      <c r="D64" s="14">
        <v>38.5</v>
      </c>
      <c r="E64" s="15">
        <v>2895</v>
      </c>
      <c r="F64" s="14" t="s">
        <v>57</v>
      </c>
      <c r="I64" s="14">
        <v>165</v>
      </c>
      <c r="AP64" s="16"/>
      <c r="AQ64" s="14">
        <v>18</v>
      </c>
      <c r="AR64" s="14" t="s">
        <v>60</v>
      </c>
      <c r="AS64" s="17">
        <v>875</v>
      </c>
      <c r="AT64" s="14">
        <v>174.5</v>
      </c>
      <c r="AU64" s="15">
        <v>2895</v>
      </c>
      <c r="AV64" s="14" t="s">
        <v>57</v>
      </c>
      <c r="AY64" s="14">
        <v>489</v>
      </c>
    </row>
    <row r="65" spans="1:51" s="14" customFormat="1" ht="18.75" customHeight="1" x14ac:dyDescent="0.15">
      <c r="A65" s="14">
        <v>19</v>
      </c>
      <c r="B65" s="14" t="s">
        <v>67</v>
      </c>
      <c r="C65" s="17">
        <v>225</v>
      </c>
      <c r="D65" s="14">
        <v>38.5</v>
      </c>
      <c r="E65" s="15">
        <v>2895</v>
      </c>
      <c r="F65" s="14" t="s">
        <v>57</v>
      </c>
      <c r="I65" s="14">
        <v>165</v>
      </c>
      <c r="AP65" s="16"/>
      <c r="AQ65" s="14">
        <v>19</v>
      </c>
      <c r="AR65" s="14" t="s">
        <v>67</v>
      </c>
      <c r="AS65" s="17">
        <v>875</v>
      </c>
      <c r="AT65" s="14">
        <v>174.5</v>
      </c>
      <c r="AU65" s="15">
        <v>2895</v>
      </c>
      <c r="AV65" s="14" t="s">
        <v>57</v>
      </c>
      <c r="AY65" s="14">
        <v>489</v>
      </c>
    </row>
    <row r="66" spans="1:51" s="14" customFormat="1" ht="18.75" customHeight="1" x14ac:dyDescent="0.15">
      <c r="A66" s="14">
        <v>20</v>
      </c>
      <c r="B66" s="14" t="s">
        <v>68</v>
      </c>
      <c r="C66" s="17">
        <v>225</v>
      </c>
      <c r="D66" s="14">
        <v>38.5</v>
      </c>
      <c r="E66" s="15">
        <v>2895</v>
      </c>
      <c r="F66" s="14" t="s">
        <v>57</v>
      </c>
      <c r="I66" s="14">
        <v>165</v>
      </c>
      <c r="AP66" s="16"/>
      <c r="AQ66" s="14">
        <v>20</v>
      </c>
      <c r="AR66" s="14" t="s">
        <v>68</v>
      </c>
      <c r="AS66" s="17">
        <v>875</v>
      </c>
      <c r="AT66" s="14">
        <v>174.5</v>
      </c>
      <c r="AU66" s="15">
        <v>2895</v>
      </c>
      <c r="AV66" s="14" t="s">
        <v>57</v>
      </c>
      <c r="AY66" s="14">
        <v>489</v>
      </c>
    </row>
    <row r="67" spans="1:51" s="14" customFormat="1" ht="18.75" customHeight="1" x14ac:dyDescent="0.15">
      <c r="A67" s="14">
        <v>21</v>
      </c>
      <c r="B67" s="14" t="s">
        <v>70</v>
      </c>
      <c r="C67" s="17">
        <v>225</v>
      </c>
      <c r="D67" s="14">
        <v>38.5</v>
      </c>
      <c r="E67" s="15">
        <v>2895</v>
      </c>
      <c r="F67" s="14" t="s">
        <v>57</v>
      </c>
      <c r="I67" s="14">
        <v>165</v>
      </c>
      <c r="AP67" s="16"/>
      <c r="AQ67" s="14">
        <v>21</v>
      </c>
      <c r="AR67" s="14" t="s">
        <v>70</v>
      </c>
      <c r="AS67" s="17">
        <v>875</v>
      </c>
      <c r="AT67" s="14">
        <v>174.5</v>
      </c>
      <c r="AU67" s="15">
        <v>2895</v>
      </c>
      <c r="AV67" s="14" t="s">
        <v>57</v>
      </c>
      <c r="AY67" s="14">
        <v>489</v>
      </c>
    </row>
    <row r="68" spans="1:51" s="14" customFormat="1" ht="18.75" customHeight="1" x14ac:dyDescent="0.15">
      <c r="A68" s="14">
        <v>22</v>
      </c>
      <c r="B68" s="14" t="s">
        <v>71</v>
      </c>
      <c r="C68" s="17">
        <v>225</v>
      </c>
      <c r="D68" s="14">
        <v>38.5</v>
      </c>
      <c r="E68" s="15">
        <v>2895</v>
      </c>
      <c r="F68" s="14" t="s">
        <v>57</v>
      </c>
      <c r="I68" s="14">
        <v>165</v>
      </c>
      <c r="AP68" s="16"/>
      <c r="AQ68" s="14">
        <v>22</v>
      </c>
      <c r="AR68" s="14" t="s">
        <v>71</v>
      </c>
      <c r="AS68" s="17">
        <v>875</v>
      </c>
      <c r="AT68" s="14">
        <v>174.5</v>
      </c>
      <c r="AU68" s="15">
        <v>4895</v>
      </c>
      <c r="AV68" s="14" t="s">
        <v>57</v>
      </c>
      <c r="AY68" s="14">
        <v>489</v>
      </c>
    </row>
    <row r="69" spans="1:51" s="14" customFormat="1" ht="18.75" customHeight="1" x14ac:dyDescent="0.15">
      <c r="A69" s="14">
        <v>23</v>
      </c>
      <c r="B69" s="14" t="s">
        <v>72</v>
      </c>
      <c r="C69" s="17">
        <v>225</v>
      </c>
      <c r="D69" s="14">
        <v>38.5</v>
      </c>
      <c r="E69" s="15">
        <v>2895</v>
      </c>
      <c r="F69" s="14" t="s">
        <v>57</v>
      </c>
      <c r="I69" s="14">
        <v>165</v>
      </c>
      <c r="AP69" s="16"/>
      <c r="AQ69" s="14">
        <v>23</v>
      </c>
      <c r="AR69" s="14" t="s">
        <v>72</v>
      </c>
      <c r="AS69" s="17">
        <v>875</v>
      </c>
      <c r="AT69" s="14">
        <v>174.5</v>
      </c>
      <c r="AU69" s="15">
        <v>4895</v>
      </c>
      <c r="AV69" s="14" t="s">
        <v>57</v>
      </c>
      <c r="AY69" s="14">
        <v>489</v>
      </c>
    </row>
    <row r="70" spans="1:51" s="14" customFormat="1" ht="18.75" customHeight="1" x14ac:dyDescent="0.15">
      <c r="A70" s="14">
        <v>24</v>
      </c>
      <c r="B70" s="14" t="s">
        <v>73</v>
      </c>
      <c r="C70" s="17">
        <v>225</v>
      </c>
      <c r="D70" s="14">
        <v>38.5</v>
      </c>
      <c r="E70" s="15">
        <v>2895</v>
      </c>
      <c r="F70" s="14" t="s">
        <v>57</v>
      </c>
      <c r="I70" s="14">
        <v>165</v>
      </c>
      <c r="AP70" s="16"/>
      <c r="AQ70" s="14">
        <v>24</v>
      </c>
      <c r="AR70" s="14" t="s">
        <v>73</v>
      </c>
      <c r="AS70" s="17">
        <v>875</v>
      </c>
      <c r="AT70" s="14">
        <v>174.5</v>
      </c>
      <c r="AU70" s="15">
        <v>4895</v>
      </c>
      <c r="AV70" s="14" t="s">
        <v>57</v>
      </c>
      <c r="AY70" s="14">
        <v>489</v>
      </c>
    </row>
    <row r="71" spans="1:51" s="14" customFormat="1" ht="18.75" customHeight="1" x14ac:dyDescent="0.15">
      <c r="A71" s="14">
        <v>25</v>
      </c>
      <c r="B71" s="14" t="s">
        <v>74</v>
      </c>
      <c r="C71" s="17">
        <v>225</v>
      </c>
      <c r="D71" s="14">
        <v>38.5</v>
      </c>
      <c r="E71" s="15">
        <v>2895</v>
      </c>
      <c r="F71" s="14" t="s">
        <v>57</v>
      </c>
      <c r="I71" s="14">
        <v>165</v>
      </c>
      <c r="AP71" s="16"/>
      <c r="AQ71" s="14">
        <v>25</v>
      </c>
      <c r="AR71" s="14" t="s">
        <v>74</v>
      </c>
      <c r="AS71" s="17">
        <v>875</v>
      </c>
      <c r="AT71" s="14">
        <v>174.5</v>
      </c>
      <c r="AU71" s="15">
        <v>2895</v>
      </c>
      <c r="AV71" s="14" t="s">
        <v>57</v>
      </c>
      <c r="AY71" s="14">
        <v>489</v>
      </c>
    </row>
    <row r="72" spans="1:51" s="14" customFormat="1" ht="18.75" customHeight="1" x14ac:dyDescent="0.15">
      <c r="A72" s="14">
        <v>26</v>
      </c>
      <c r="B72" s="14" t="s">
        <v>75</v>
      </c>
      <c r="C72" s="17">
        <v>225</v>
      </c>
      <c r="D72" s="14">
        <v>38.5</v>
      </c>
      <c r="E72" s="15">
        <v>2895</v>
      </c>
      <c r="F72" s="14" t="s">
        <v>57</v>
      </c>
      <c r="I72" s="14">
        <v>165</v>
      </c>
      <c r="AP72" s="16"/>
      <c r="AQ72" s="14">
        <v>26</v>
      </c>
      <c r="AR72" s="14" t="s">
        <v>75</v>
      </c>
      <c r="AS72" s="17">
        <v>875</v>
      </c>
      <c r="AT72" s="14">
        <v>174.5</v>
      </c>
      <c r="AU72" s="15">
        <v>2895</v>
      </c>
      <c r="AV72" s="14" t="s">
        <v>57</v>
      </c>
      <c r="AY72" s="14">
        <v>489</v>
      </c>
    </row>
    <row r="73" spans="1:51" s="14" customFormat="1" ht="18.75" customHeight="1" x14ac:dyDescent="0.15">
      <c r="A73" s="14">
        <v>27</v>
      </c>
      <c r="B73" s="14" t="s">
        <v>76</v>
      </c>
      <c r="C73" s="17">
        <v>225</v>
      </c>
      <c r="D73" s="14">
        <v>38.5</v>
      </c>
      <c r="E73" s="15">
        <v>2895</v>
      </c>
      <c r="F73" s="14" t="s">
        <v>57</v>
      </c>
      <c r="I73" s="14">
        <v>165</v>
      </c>
      <c r="AP73" s="16"/>
      <c r="AQ73" s="14">
        <v>27</v>
      </c>
      <c r="AR73" s="14" t="s">
        <v>76</v>
      </c>
      <c r="AS73" s="17">
        <v>875</v>
      </c>
      <c r="AT73" s="14">
        <v>174.5</v>
      </c>
      <c r="AU73" s="15">
        <v>2895</v>
      </c>
      <c r="AV73" s="14" t="s">
        <v>57</v>
      </c>
      <c r="AY73" s="14">
        <v>489</v>
      </c>
    </row>
    <row r="74" spans="1:51" s="14" customFormat="1" ht="18.75" customHeight="1" x14ac:dyDescent="0.15">
      <c r="A74" s="14">
        <v>28</v>
      </c>
      <c r="B74" s="14" t="s">
        <v>77</v>
      </c>
      <c r="C74" s="17">
        <v>225</v>
      </c>
      <c r="D74" s="14">
        <v>38.5</v>
      </c>
      <c r="E74" s="15">
        <v>2895</v>
      </c>
      <c r="F74" s="14" t="s">
        <v>57</v>
      </c>
      <c r="I74" s="14">
        <v>165</v>
      </c>
      <c r="AP74" s="16"/>
      <c r="AQ74" s="14">
        <v>28</v>
      </c>
      <c r="AR74" s="14" t="s">
        <v>77</v>
      </c>
      <c r="AS74" s="17">
        <v>875</v>
      </c>
      <c r="AT74" s="14">
        <v>174.5</v>
      </c>
      <c r="AU74" s="15">
        <v>2895</v>
      </c>
      <c r="AV74" s="14" t="s">
        <v>57</v>
      </c>
      <c r="AY74" s="14">
        <v>489</v>
      </c>
    </row>
    <row r="75" spans="1:51" x14ac:dyDescent="0.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51" x14ac:dyDescent="0.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51" x14ac:dyDescent="0.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51" x14ac:dyDescent="0.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51" x14ac:dyDescent="0.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51" x14ac:dyDescent="0.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 x14ac:dyDescent="0.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 x14ac:dyDescent="0.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 x14ac:dyDescent="0.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 x14ac:dyDescent="0.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 x14ac:dyDescent="0.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 x14ac:dyDescent="0.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 x14ac:dyDescent="0.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 x14ac:dyDescent="0.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 x14ac:dyDescent="0.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 x14ac:dyDescent="0.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 x14ac:dyDescent="0.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 x14ac:dyDescent="0.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 x14ac:dyDescent="0.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 x14ac:dyDescent="0.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1:11" x14ac:dyDescent="0.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 spans="1:11" x14ac:dyDescent="0.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</row>
    <row r="97" spans="1:11" x14ac:dyDescent="0.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1:11" x14ac:dyDescent="0.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1:11" x14ac:dyDescent="0.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</row>
    <row r="100" spans="1:11" x14ac:dyDescent="0.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1" x14ac:dyDescent="0.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</row>
    <row r="102" spans="1:11" x14ac:dyDescent="0.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</sheetData>
  <sheetProtection autoFilter="0"/>
  <mergeCells count="639">
    <mergeCell ref="B40:AM40"/>
    <mergeCell ref="AR40:CC40"/>
    <mergeCell ref="B41:AM41"/>
    <mergeCell ref="AR41:CC41"/>
    <mergeCell ref="B42:AM42"/>
    <mergeCell ref="AR42:CC42"/>
    <mergeCell ref="BQ37:BS37"/>
    <mergeCell ref="BT37:BU37"/>
    <mergeCell ref="BV37:BW37"/>
    <mergeCell ref="BY37:BZ37"/>
    <mergeCell ref="CA37:CB37"/>
    <mergeCell ref="A39:AM39"/>
    <mergeCell ref="AQ39:CC39"/>
    <mergeCell ref="AX37:AZ37"/>
    <mergeCell ref="BA37:BB37"/>
    <mergeCell ref="BC37:BD37"/>
    <mergeCell ref="BF37:BG37"/>
    <mergeCell ref="BH37:BI37"/>
    <mergeCell ref="BK37:BM37"/>
    <mergeCell ref="AA37:AC37"/>
    <mergeCell ref="AD37:AE37"/>
    <mergeCell ref="AF37:AG37"/>
    <mergeCell ref="AI37:AJ37"/>
    <mergeCell ref="AK37:AL37"/>
    <mergeCell ref="AR37:AT37"/>
    <mergeCell ref="BV36:BW36"/>
    <mergeCell ref="BY36:BZ36"/>
    <mergeCell ref="CA36:CB36"/>
    <mergeCell ref="B37:D37"/>
    <mergeCell ref="H37:J37"/>
    <mergeCell ref="K37:L37"/>
    <mergeCell ref="M37:N37"/>
    <mergeCell ref="P37:Q37"/>
    <mergeCell ref="R37:S37"/>
    <mergeCell ref="U37:W37"/>
    <mergeCell ref="BC36:BD36"/>
    <mergeCell ref="BF36:BG36"/>
    <mergeCell ref="BH36:BI36"/>
    <mergeCell ref="BK36:BM36"/>
    <mergeCell ref="BQ36:BS36"/>
    <mergeCell ref="BT36:BU36"/>
    <mergeCell ref="AF36:AG36"/>
    <mergeCell ref="AI36:AJ36"/>
    <mergeCell ref="AK36:AL36"/>
    <mergeCell ref="AR36:AT36"/>
    <mergeCell ref="AX36:AZ36"/>
    <mergeCell ref="BA36:BB36"/>
    <mergeCell ref="CA35:CB35"/>
    <mergeCell ref="B36:D36"/>
    <mergeCell ref="H36:J36"/>
    <mergeCell ref="K36:L36"/>
    <mergeCell ref="M36:N36"/>
    <mergeCell ref="P36:Q36"/>
    <mergeCell ref="R36:S36"/>
    <mergeCell ref="U36:W36"/>
    <mergeCell ref="AA36:AC36"/>
    <mergeCell ref="AD36:AE36"/>
    <mergeCell ref="BH35:BI35"/>
    <mergeCell ref="BK35:BM35"/>
    <mergeCell ref="BQ35:BS35"/>
    <mergeCell ref="BT35:BU35"/>
    <mergeCell ref="BV35:BW35"/>
    <mergeCell ref="BY35:BZ35"/>
    <mergeCell ref="AK35:AL35"/>
    <mergeCell ref="AR35:AT35"/>
    <mergeCell ref="AX35:AZ35"/>
    <mergeCell ref="BA35:BB35"/>
    <mergeCell ref="BC35:BD35"/>
    <mergeCell ref="BF35:BG35"/>
    <mergeCell ref="R35:S35"/>
    <mergeCell ref="U35:W35"/>
    <mergeCell ref="AA35:AC35"/>
    <mergeCell ref="AD35:AE35"/>
    <mergeCell ref="AF35:AG35"/>
    <mergeCell ref="AI35:AJ35"/>
    <mergeCell ref="BQ34:BS34"/>
    <mergeCell ref="BT34:BU34"/>
    <mergeCell ref="BV34:BW34"/>
    <mergeCell ref="BY34:BZ34"/>
    <mergeCell ref="CA34:CB34"/>
    <mergeCell ref="B35:D35"/>
    <mergeCell ref="H35:J35"/>
    <mergeCell ref="K35:L35"/>
    <mergeCell ref="M35:N35"/>
    <mergeCell ref="P35:Q35"/>
    <mergeCell ref="AX34:AZ34"/>
    <mergeCell ref="BA34:BB34"/>
    <mergeCell ref="BC34:BD34"/>
    <mergeCell ref="BF34:BG34"/>
    <mergeCell ref="BH34:BI34"/>
    <mergeCell ref="BK34:BM34"/>
    <mergeCell ref="AA34:AC34"/>
    <mergeCell ref="AD34:AE34"/>
    <mergeCell ref="AF34:AG34"/>
    <mergeCell ref="AI34:AJ34"/>
    <mergeCell ref="AK34:AL34"/>
    <mergeCell ref="AR34:AT34"/>
    <mergeCell ref="BV33:BW33"/>
    <mergeCell ref="BY33:BZ33"/>
    <mergeCell ref="CA33:CB33"/>
    <mergeCell ref="B34:D34"/>
    <mergeCell ref="H34:J34"/>
    <mergeCell ref="K34:L34"/>
    <mergeCell ref="M34:N34"/>
    <mergeCell ref="P34:Q34"/>
    <mergeCell ref="R34:S34"/>
    <mergeCell ref="U34:W34"/>
    <mergeCell ref="BC33:BD33"/>
    <mergeCell ref="BF33:BG33"/>
    <mergeCell ref="BH33:BI33"/>
    <mergeCell ref="BK33:BM33"/>
    <mergeCell ref="BQ33:BS33"/>
    <mergeCell ref="BT33:BU33"/>
    <mergeCell ref="AF33:AG33"/>
    <mergeCell ref="AI33:AJ33"/>
    <mergeCell ref="AK33:AL33"/>
    <mergeCell ref="AR33:AT33"/>
    <mergeCell ref="AX33:AZ33"/>
    <mergeCell ref="BA33:BB33"/>
    <mergeCell ref="CA32:CB32"/>
    <mergeCell ref="B33:D33"/>
    <mergeCell ref="H33:J33"/>
    <mergeCell ref="K33:L33"/>
    <mergeCell ref="M33:N33"/>
    <mergeCell ref="P33:Q33"/>
    <mergeCell ref="R33:S33"/>
    <mergeCell ref="U33:W33"/>
    <mergeCell ref="AA33:AC33"/>
    <mergeCell ref="AD33:AE33"/>
    <mergeCell ref="BH32:BI32"/>
    <mergeCell ref="BK32:BM32"/>
    <mergeCell ref="BQ32:BS32"/>
    <mergeCell ref="BT32:BU32"/>
    <mergeCell ref="BV32:BW32"/>
    <mergeCell ref="BY32:BZ32"/>
    <mergeCell ref="AK32:AL32"/>
    <mergeCell ref="AR32:AT32"/>
    <mergeCell ref="AX32:AZ32"/>
    <mergeCell ref="BA32:BB32"/>
    <mergeCell ref="BC32:BD32"/>
    <mergeCell ref="BF32:BG32"/>
    <mergeCell ref="R32:S32"/>
    <mergeCell ref="U32:W32"/>
    <mergeCell ref="AA32:AC32"/>
    <mergeCell ref="AD32:AE32"/>
    <mergeCell ref="AF32:AG32"/>
    <mergeCell ref="AI32:AJ32"/>
    <mergeCell ref="BQ31:BS31"/>
    <mergeCell ref="BT31:BU31"/>
    <mergeCell ref="BV31:BW31"/>
    <mergeCell ref="BY31:BZ31"/>
    <mergeCell ref="CA31:CB31"/>
    <mergeCell ref="B32:D32"/>
    <mergeCell ref="H32:J32"/>
    <mergeCell ref="K32:L32"/>
    <mergeCell ref="M32:N32"/>
    <mergeCell ref="P32:Q32"/>
    <mergeCell ref="AX31:AZ31"/>
    <mergeCell ref="BA31:BB31"/>
    <mergeCell ref="BC31:BD31"/>
    <mergeCell ref="BF31:BG31"/>
    <mergeCell ref="BH31:BI31"/>
    <mergeCell ref="BK31:BM31"/>
    <mergeCell ref="AA31:AC31"/>
    <mergeCell ref="AD31:AE31"/>
    <mergeCell ref="AF31:AG31"/>
    <mergeCell ref="AI31:AJ31"/>
    <mergeCell ref="AK31:AL31"/>
    <mergeCell ref="AR31:AT31"/>
    <mergeCell ref="BV30:BW30"/>
    <mergeCell ref="BY30:BZ30"/>
    <mergeCell ref="CA30:CB30"/>
    <mergeCell ref="B31:D31"/>
    <mergeCell ref="H31:J31"/>
    <mergeCell ref="K31:L31"/>
    <mergeCell ref="M31:N31"/>
    <mergeCell ref="P31:Q31"/>
    <mergeCell ref="R31:S31"/>
    <mergeCell ref="U31:W31"/>
    <mergeCell ref="BC30:BD30"/>
    <mergeCell ref="BF30:BG30"/>
    <mergeCell ref="BH30:BI30"/>
    <mergeCell ref="BK30:BM30"/>
    <mergeCell ref="BQ30:BS30"/>
    <mergeCell ref="BT30:BU30"/>
    <mergeCell ref="AF30:AG30"/>
    <mergeCell ref="AI30:AJ30"/>
    <mergeCell ref="AK30:AL30"/>
    <mergeCell ref="AR30:AT30"/>
    <mergeCell ref="AX30:AZ30"/>
    <mergeCell ref="BA30:BB30"/>
    <mergeCell ref="CA29:CB29"/>
    <mergeCell ref="B30:D30"/>
    <mergeCell ref="H30:J30"/>
    <mergeCell ref="K30:L30"/>
    <mergeCell ref="M30:N30"/>
    <mergeCell ref="P30:Q30"/>
    <mergeCell ref="R30:S30"/>
    <mergeCell ref="U30:W30"/>
    <mergeCell ref="AA30:AC30"/>
    <mergeCell ref="AD30:AE30"/>
    <mergeCell ref="BH29:BI29"/>
    <mergeCell ref="BK29:BM29"/>
    <mergeCell ref="BQ29:BS29"/>
    <mergeCell ref="BT29:BU29"/>
    <mergeCell ref="BV29:BW29"/>
    <mergeCell ref="BY29:BZ29"/>
    <mergeCell ref="AK29:AL29"/>
    <mergeCell ref="AR29:AT29"/>
    <mergeCell ref="AX29:AZ29"/>
    <mergeCell ref="BA29:BB29"/>
    <mergeCell ref="BC29:BD29"/>
    <mergeCell ref="BF29:BG29"/>
    <mergeCell ref="R29:S29"/>
    <mergeCell ref="U29:W29"/>
    <mergeCell ref="AA29:AC29"/>
    <mergeCell ref="AD29:AE29"/>
    <mergeCell ref="AF29:AG29"/>
    <mergeCell ref="AI29:AJ29"/>
    <mergeCell ref="BQ28:BS28"/>
    <mergeCell ref="BT28:BU28"/>
    <mergeCell ref="BV28:BW28"/>
    <mergeCell ref="BY28:BZ28"/>
    <mergeCell ref="CA28:CB28"/>
    <mergeCell ref="B29:D29"/>
    <mergeCell ref="H29:J29"/>
    <mergeCell ref="K29:L29"/>
    <mergeCell ref="M29:N29"/>
    <mergeCell ref="P29:Q29"/>
    <mergeCell ref="AX28:AZ28"/>
    <mergeCell ref="BA28:BB28"/>
    <mergeCell ref="BC28:BD28"/>
    <mergeCell ref="BF28:BG28"/>
    <mergeCell ref="BH28:BI28"/>
    <mergeCell ref="BK28:BM28"/>
    <mergeCell ref="AA28:AC28"/>
    <mergeCell ref="AD28:AE28"/>
    <mergeCell ref="AF28:AG28"/>
    <mergeCell ref="AI28:AJ28"/>
    <mergeCell ref="AK28:AL28"/>
    <mergeCell ref="AR28:AT28"/>
    <mergeCell ref="BV27:BW27"/>
    <mergeCell ref="BY27:BZ27"/>
    <mergeCell ref="CA27:CB27"/>
    <mergeCell ref="B28:D28"/>
    <mergeCell ref="H28:J28"/>
    <mergeCell ref="K28:L28"/>
    <mergeCell ref="M28:N28"/>
    <mergeCell ref="P28:Q28"/>
    <mergeCell ref="R28:S28"/>
    <mergeCell ref="U28:W28"/>
    <mergeCell ref="BC27:BD27"/>
    <mergeCell ref="BF27:BG27"/>
    <mergeCell ref="BH27:BI27"/>
    <mergeCell ref="BK27:BM27"/>
    <mergeCell ref="BQ27:BS27"/>
    <mergeCell ref="BT27:BU27"/>
    <mergeCell ref="AF27:AG27"/>
    <mergeCell ref="AI27:AJ27"/>
    <mergeCell ref="AK27:AL27"/>
    <mergeCell ref="AR27:AT27"/>
    <mergeCell ref="AX27:AZ27"/>
    <mergeCell ref="BA27:BB27"/>
    <mergeCell ref="CA26:CB26"/>
    <mergeCell ref="B27:D27"/>
    <mergeCell ref="H27:J27"/>
    <mergeCell ref="K27:L27"/>
    <mergeCell ref="M27:N27"/>
    <mergeCell ref="P27:Q27"/>
    <mergeCell ref="R27:S27"/>
    <mergeCell ref="U27:W27"/>
    <mergeCell ref="AA27:AC27"/>
    <mergeCell ref="AD27:AE27"/>
    <mergeCell ref="BH26:BI26"/>
    <mergeCell ref="BK26:BM26"/>
    <mergeCell ref="BQ26:BS26"/>
    <mergeCell ref="BT26:BU26"/>
    <mergeCell ref="BV26:BW26"/>
    <mergeCell ref="BY26:BZ26"/>
    <mergeCell ref="AK26:AL26"/>
    <mergeCell ref="AR26:AT26"/>
    <mergeCell ref="AX26:AZ26"/>
    <mergeCell ref="BA26:BB26"/>
    <mergeCell ref="BC26:BD26"/>
    <mergeCell ref="BF26:BG26"/>
    <mergeCell ref="R26:S26"/>
    <mergeCell ref="U26:W26"/>
    <mergeCell ref="AA26:AC26"/>
    <mergeCell ref="AD26:AE26"/>
    <mergeCell ref="AF26:AG26"/>
    <mergeCell ref="AI26:AJ26"/>
    <mergeCell ref="BQ25:BS25"/>
    <mergeCell ref="BT25:BU25"/>
    <mergeCell ref="BV25:BW25"/>
    <mergeCell ref="BY25:BZ25"/>
    <mergeCell ref="CA25:CB25"/>
    <mergeCell ref="B26:D26"/>
    <mergeCell ref="H26:J26"/>
    <mergeCell ref="K26:L26"/>
    <mergeCell ref="M26:N26"/>
    <mergeCell ref="P26:Q26"/>
    <mergeCell ref="AX25:AZ25"/>
    <mergeCell ref="BA25:BB25"/>
    <mergeCell ref="BC25:BD25"/>
    <mergeCell ref="BF25:BG25"/>
    <mergeCell ref="BH25:BI25"/>
    <mergeCell ref="BK25:BM25"/>
    <mergeCell ref="AA25:AC25"/>
    <mergeCell ref="AD25:AE25"/>
    <mergeCell ref="AF25:AG25"/>
    <mergeCell ref="AI25:AJ25"/>
    <mergeCell ref="AK25:AL25"/>
    <mergeCell ref="AR25:AT25"/>
    <mergeCell ref="BV24:BW24"/>
    <mergeCell ref="BY24:BZ24"/>
    <mergeCell ref="CA24:CB24"/>
    <mergeCell ref="B25:D25"/>
    <mergeCell ref="H25:J25"/>
    <mergeCell ref="K25:L25"/>
    <mergeCell ref="M25:N25"/>
    <mergeCell ref="P25:Q25"/>
    <mergeCell ref="R25:S25"/>
    <mergeCell ref="U25:W25"/>
    <mergeCell ref="BC24:BD24"/>
    <mergeCell ref="BF24:BG24"/>
    <mergeCell ref="BH24:BI24"/>
    <mergeCell ref="BK24:BM24"/>
    <mergeCell ref="BQ24:BS24"/>
    <mergeCell ref="BT24:BU24"/>
    <mergeCell ref="AF24:AG24"/>
    <mergeCell ref="AI24:AJ24"/>
    <mergeCell ref="AK24:AL24"/>
    <mergeCell ref="AR24:AT24"/>
    <mergeCell ref="AX24:AZ24"/>
    <mergeCell ref="BA24:BB24"/>
    <mergeCell ref="CA23:CB23"/>
    <mergeCell ref="B24:D24"/>
    <mergeCell ref="H24:J24"/>
    <mergeCell ref="K24:L24"/>
    <mergeCell ref="M24:N24"/>
    <mergeCell ref="P24:Q24"/>
    <mergeCell ref="R24:S24"/>
    <mergeCell ref="U24:W24"/>
    <mergeCell ref="AA24:AC24"/>
    <mergeCell ref="AD24:AE24"/>
    <mergeCell ref="BH23:BI23"/>
    <mergeCell ref="BK23:BM23"/>
    <mergeCell ref="BQ23:BS23"/>
    <mergeCell ref="BT23:BU23"/>
    <mergeCell ref="BV23:BW23"/>
    <mergeCell ref="BY23:BZ23"/>
    <mergeCell ref="AK23:AL23"/>
    <mergeCell ref="AR23:AT23"/>
    <mergeCell ref="AX23:AZ23"/>
    <mergeCell ref="BA23:BB23"/>
    <mergeCell ref="BC23:BD23"/>
    <mergeCell ref="BF23:BG23"/>
    <mergeCell ref="R23:S23"/>
    <mergeCell ref="U23:W23"/>
    <mergeCell ref="AA23:AC23"/>
    <mergeCell ref="AD23:AE23"/>
    <mergeCell ref="AF23:AG23"/>
    <mergeCell ref="AI23:AJ23"/>
    <mergeCell ref="BQ22:BS22"/>
    <mergeCell ref="BT22:BU22"/>
    <mergeCell ref="BV22:BW22"/>
    <mergeCell ref="BY22:BZ22"/>
    <mergeCell ref="CA22:CB22"/>
    <mergeCell ref="B23:D23"/>
    <mergeCell ref="H23:J23"/>
    <mergeCell ref="K23:L23"/>
    <mergeCell ref="M23:N23"/>
    <mergeCell ref="P23:Q23"/>
    <mergeCell ref="AX22:AZ22"/>
    <mergeCell ref="BA22:BB22"/>
    <mergeCell ref="BC22:BD22"/>
    <mergeCell ref="BF22:BG22"/>
    <mergeCell ref="BH22:BI22"/>
    <mergeCell ref="BK22:BM22"/>
    <mergeCell ref="AA22:AC22"/>
    <mergeCell ref="AD22:AE22"/>
    <mergeCell ref="AF22:AG22"/>
    <mergeCell ref="AI22:AJ22"/>
    <mergeCell ref="AK22:AL22"/>
    <mergeCell ref="AR22:AT22"/>
    <mergeCell ref="BN21:BP21"/>
    <mergeCell ref="BQ21:BS21"/>
    <mergeCell ref="BT21:CB21"/>
    <mergeCell ref="B22:D22"/>
    <mergeCell ref="H22:J22"/>
    <mergeCell ref="K22:L22"/>
    <mergeCell ref="M22:N22"/>
    <mergeCell ref="P22:Q22"/>
    <mergeCell ref="R22:S22"/>
    <mergeCell ref="U22:W22"/>
    <mergeCell ref="AD21:AL21"/>
    <mergeCell ref="AR21:AT21"/>
    <mergeCell ref="AU21:AW21"/>
    <mergeCell ref="AX21:AZ21"/>
    <mergeCell ref="BA21:BI21"/>
    <mergeCell ref="BK21:BM21"/>
    <mergeCell ref="BS18:BU18"/>
    <mergeCell ref="BV18:BX18"/>
    <mergeCell ref="BY18:CC18"/>
    <mergeCell ref="B21:D21"/>
    <mergeCell ref="E21:G21"/>
    <mergeCell ref="H21:J21"/>
    <mergeCell ref="K21:S21"/>
    <mergeCell ref="U21:W21"/>
    <mergeCell ref="X21:Z21"/>
    <mergeCell ref="AA21:AC21"/>
    <mergeCell ref="BA18:BC18"/>
    <mergeCell ref="BD18:BF18"/>
    <mergeCell ref="BG18:BI18"/>
    <mergeCell ref="BJ18:BL18"/>
    <mergeCell ref="BM18:BO18"/>
    <mergeCell ref="BP18:BR18"/>
    <mergeCell ref="AC18:AE18"/>
    <mergeCell ref="AF18:AH18"/>
    <mergeCell ref="AI18:AM18"/>
    <mergeCell ref="AQ18:AS18"/>
    <mergeCell ref="AT18:AW18"/>
    <mergeCell ref="AX18:AZ18"/>
    <mergeCell ref="BY17:CC17"/>
    <mergeCell ref="A18:C18"/>
    <mergeCell ref="D18:G18"/>
    <mergeCell ref="H18:J18"/>
    <mergeCell ref="K18:M18"/>
    <mergeCell ref="N18:P18"/>
    <mergeCell ref="Q18:S18"/>
    <mergeCell ref="T18:V18"/>
    <mergeCell ref="W18:Y18"/>
    <mergeCell ref="Z18:AB18"/>
    <mergeCell ref="BG17:BI17"/>
    <mergeCell ref="BJ17:BL17"/>
    <mergeCell ref="BM17:BO17"/>
    <mergeCell ref="BP17:BR17"/>
    <mergeCell ref="BS17:BU17"/>
    <mergeCell ref="BV17:BX17"/>
    <mergeCell ref="AQ17:AS17"/>
    <mergeCell ref="AT17:AU17"/>
    <mergeCell ref="AV17:AW17"/>
    <mergeCell ref="AX17:AZ17"/>
    <mergeCell ref="BA17:BC17"/>
    <mergeCell ref="BD17:BF17"/>
    <mergeCell ref="T17:V17"/>
    <mergeCell ref="W17:Y17"/>
    <mergeCell ref="Z17:AB17"/>
    <mergeCell ref="AC17:AE17"/>
    <mergeCell ref="AF17:AH17"/>
    <mergeCell ref="AI17:AM17"/>
    <mergeCell ref="BS16:BU16"/>
    <mergeCell ref="BV16:BX16"/>
    <mergeCell ref="BY16:CC16"/>
    <mergeCell ref="A17:C17"/>
    <mergeCell ref="D17:E17"/>
    <mergeCell ref="F17:G17"/>
    <mergeCell ref="H17:J17"/>
    <mergeCell ref="K17:M17"/>
    <mergeCell ref="N17:P17"/>
    <mergeCell ref="Q17:S17"/>
    <mergeCell ref="BA16:BC16"/>
    <mergeCell ref="BD16:BF16"/>
    <mergeCell ref="BG16:BI16"/>
    <mergeCell ref="BJ16:BL16"/>
    <mergeCell ref="BM16:BO16"/>
    <mergeCell ref="BP16:BR16"/>
    <mergeCell ref="AF16:AH16"/>
    <mergeCell ref="AI16:AM16"/>
    <mergeCell ref="AQ16:AS16"/>
    <mergeCell ref="AT16:AU16"/>
    <mergeCell ref="AV16:AW16"/>
    <mergeCell ref="AX16:AZ16"/>
    <mergeCell ref="N16:P16"/>
    <mergeCell ref="Q16:S16"/>
    <mergeCell ref="T16:V16"/>
    <mergeCell ref="W16:Y16"/>
    <mergeCell ref="Z16:AB16"/>
    <mergeCell ref="AC16:AE16"/>
    <mergeCell ref="BM15:BO15"/>
    <mergeCell ref="BP15:BR15"/>
    <mergeCell ref="BS15:BU15"/>
    <mergeCell ref="BV15:BX15"/>
    <mergeCell ref="BY15:CC15"/>
    <mergeCell ref="A16:C16"/>
    <mergeCell ref="D16:E16"/>
    <mergeCell ref="F16:G16"/>
    <mergeCell ref="H16:J16"/>
    <mergeCell ref="K16:M16"/>
    <mergeCell ref="AV15:AW15"/>
    <mergeCell ref="AX15:AZ15"/>
    <mergeCell ref="BA15:BC15"/>
    <mergeCell ref="BD15:BF15"/>
    <mergeCell ref="BG15:BI15"/>
    <mergeCell ref="BJ15:BL15"/>
    <mergeCell ref="Z15:AB15"/>
    <mergeCell ref="AC15:AE15"/>
    <mergeCell ref="AF15:AH15"/>
    <mergeCell ref="AI15:AM15"/>
    <mergeCell ref="AQ15:AS15"/>
    <mergeCell ref="AT15:AU15"/>
    <mergeCell ref="BY14:CC14"/>
    <mergeCell ref="A15:C15"/>
    <mergeCell ref="D15:E15"/>
    <mergeCell ref="F15:G15"/>
    <mergeCell ref="H15:J15"/>
    <mergeCell ref="K15:M15"/>
    <mergeCell ref="N15:P15"/>
    <mergeCell ref="Q15:S15"/>
    <mergeCell ref="T15:V15"/>
    <mergeCell ref="W15:Y15"/>
    <mergeCell ref="BG14:BI14"/>
    <mergeCell ref="BJ14:BL14"/>
    <mergeCell ref="BM14:BO14"/>
    <mergeCell ref="BP14:BR14"/>
    <mergeCell ref="BS14:BU14"/>
    <mergeCell ref="BV14:BX14"/>
    <mergeCell ref="AQ14:AS14"/>
    <mergeCell ref="AT14:AU14"/>
    <mergeCell ref="AV14:AW14"/>
    <mergeCell ref="AX14:AZ14"/>
    <mergeCell ref="BA14:BC14"/>
    <mergeCell ref="BD14:BF14"/>
    <mergeCell ref="T14:V14"/>
    <mergeCell ref="W14:Y14"/>
    <mergeCell ref="Z14:AB14"/>
    <mergeCell ref="AC14:AE14"/>
    <mergeCell ref="AF14:AH14"/>
    <mergeCell ref="AI14:AM14"/>
    <mergeCell ref="BS13:BU13"/>
    <mergeCell ref="BV13:BX13"/>
    <mergeCell ref="BY13:CC13"/>
    <mergeCell ref="A14:C14"/>
    <mergeCell ref="D14:E14"/>
    <mergeCell ref="F14:G14"/>
    <mergeCell ref="H14:J14"/>
    <mergeCell ref="K14:M14"/>
    <mergeCell ref="N14:P14"/>
    <mergeCell ref="Q14:S14"/>
    <mergeCell ref="BA13:BC13"/>
    <mergeCell ref="BD13:BF13"/>
    <mergeCell ref="BG13:BI13"/>
    <mergeCell ref="BJ13:BL13"/>
    <mergeCell ref="BM13:BO13"/>
    <mergeCell ref="BP13:BR13"/>
    <mergeCell ref="AC13:AE13"/>
    <mergeCell ref="AF13:AH13"/>
    <mergeCell ref="AI13:AM13"/>
    <mergeCell ref="AQ13:AS13"/>
    <mergeCell ref="AT13:AW13"/>
    <mergeCell ref="AX13:AZ13"/>
    <mergeCell ref="BY12:CC12"/>
    <mergeCell ref="A13:C13"/>
    <mergeCell ref="D13:G13"/>
    <mergeCell ref="H13:J13"/>
    <mergeCell ref="K13:M13"/>
    <mergeCell ref="N13:P13"/>
    <mergeCell ref="Q13:S13"/>
    <mergeCell ref="T13:V13"/>
    <mergeCell ref="W13:Y13"/>
    <mergeCell ref="Z13:AB13"/>
    <mergeCell ref="BG12:BI12"/>
    <mergeCell ref="BJ12:BL12"/>
    <mergeCell ref="BM12:BO12"/>
    <mergeCell ref="BP12:BR12"/>
    <mergeCell ref="BS12:BU12"/>
    <mergeCell ref="BV12:BX12"/>
    <mergeCell ref="AI12:AM12"/>
    <mergeCell ref="AQ12:AS12"/>
    <mergeCell ref="AT12:AW12"/>
    <mergeCell ref="AX12:AZ12"/>
    <mergeCell ref="BA12:BC12"/>
    <mergeCell ref="BD12:BF12"/>
    <mergeCell ref="Q12:S12"/>
    <mergeCell ref="T12:V12"/>
    <mergeCell ref="W12:Y12"/>
    <mergeCell ref="Z12:AB12"/>
    <mergeCell ref="AC12:AE12"/>
    <mergeCell ref="AF12:AH12"/>
    <mergeCell ref="BD11:BR11"/>
    <mergeCell ref="BS11:BU11"/>
    <mergeCell ref="BV11:BX11"/>
    <mergeCell ref="BY11:CA11"/>
    <mergeCell ref="CB11:CC11"/>
    <mergeCell ref="A12:C12"/>
    <mergeCell ref="D12:G12"/>
    <mergeCell ref="H12:J12"/>
    <mergeCell ref="K12:M12"/>
    <mergeCell ref="N12:P12"/>
    <mergeCell ref="BI8:BO8"/>
    <mergeCell ref="BP8:BT8"/>
    <mergeCell ref="BU8:CC8"/>
    <mergeCell ref="L9:AM9"/>
    <mergeCell ref="BB9:CC9"/>
    <mergeCell ref="N11:AB11"/>
    <mergeCell ref="AC11:AE11"/>
    <mergeCell ref="AF11:AH11"/>
    <mergeCell ref="AI11:AK11"/>
    <mergeCell ref="AL11:AM11"/>
    <mergeCell ref="BG6:BH6"/>
    <mergeCell ref="BJ6:BL6"/>
    <mergeCell ref="BM6:CC6"/>
    <mergeCell ref="L7:AM7"/>
    <mergeCell ref="BB7:CC7"/>
    <mergeCell ref="L8:R8"/>
    <mergeCell ref="S8:Y8"/>
    <mergeCell ref="Z8:AD8"/>
    <mergeCell ref="AE8:AM8"/>
    <mergeCell ref="BB8:BH8"/>
    <mergeCell ref="BX5:BY5"/>
    <mergeCell ref="BZ5:CA5"/>
    <mergeCell ref="CB5:CC5"/>
    <mergeCell ref="B6:K7"/>
    <mergeCell ref="L6:P6"/>
    <mergeCell ref="Q6:R6"/>
    <mergeCell ref="T6:V6"/>
    <mergeCell ref="W6:AM6"/>
    <mergeCell ref="AR6:BA7"/>
    <mergeCell ref="BB6:BF6"/>
    <mergeCell ref="BW3:CC3"/>
    <mergeCell ref="L4:AF4"/>
    <mergeCell ref="AG4:AM4"/>
    <mergeCell ref="BB4:BV4"/>
    <mergeCell ref="BW4:CC4"/>
    <mergeCell ref="L5:AB5"/>
    <mergeCell ref="AC5:AD5"/>
    <mergeCell ref="AE5:AF5"/>
    <mergeCell ref="AH5:AI5"/>
    <mergeCell ref="AJ5:AK5"/>
    <mergeCell ref="AP1:AQ2"/>
    <mergeCell ref="A3:A9"/>
    <mergeCell ref="L3:AF3"/>
    <mergeCell ref="AG3:AM3"/>
    <mergeCell ref="AQ3:AQ9"/>
    <mergeCell ref="BB3:BV3"/>
    <mergeCell ref="AL5:AM5"/>
    <mergeCell ref="BB5:BR5"/>
    <mergeCell ref="BS5:BT5"/>
    <mergeCell ref="BU5:BV5"/>
  </mergeCells>
  <phoneticPr fontId="3"/>
  <dataValidations count="10">
    <dataValidation imeMode="on" allowBlank="1" showInputMessage="1" showErrorMessage="1" sqref="L7:AM7 L9:AM9 H26:J32 BB9:CF9 U23:W32 AA23:AC32 BK23:BM32 B26:D32 AX23:AZ32 AR23:AT32 BB7:CF7 BQ23:BS32" xr:uid="{803B0B34-A0E6-440D-9F52-A3E51ADF0B4D}"/>
    <dataValidation type="list" allowBlank="1" showInputMessage="1" showErrorMessage="1" sqref="L5:AB5" xr:uid="{493789BA-9254-478B-96B2-5075A4BC2C09}">
      <formula1>$B$47:$B$74</formula1>
    </dataValidation>
    <dataValidation type="list" allowBlank="1" showInputMessage="1" showErrorMessage="1" sqref="AC11:AE11 H13:AH13" xr:uid="{C97AE899-CA75-4692-AD5D-AC9C474A3BD8}">
      <formula1>"○,×"</formula1>
    </dataValidation>
    <dataValidation type="list" imeMode="disabled" allowBlank="1" showInputMessage="1" showErrorMessage="1" sqref="A40:A42" xr:uid="{E79591C6-DF19-4D48-8CE7-58CC4280D6E5}">
      <formula1>"○,×"</formula1>
    </dataValidation>
    <dataValidation type="whole" allowBlank="1" showInputMessage="1" showErrorMessage="1" error="所要額が1,000円未満の場合は申請できません。" sqref="AI11:AK11 BY11:CA11" xr:uid="{6E48462A-1F34-4782-9469-1B06FFC8405A}">
      <formula1>1000</formula1>
      <formula2>1E+28</formula2>
    </dataValidation>
    <dataValidation imeMode="halfKatakana" allowBlank="1" showInputMessage="1" showErrorMessage="1" sqref="L3:AF3 BB3:BV3" xr:uid="{792C8CF7-44B2-41B2-A282-91A53147D51B}"/>
    <dataValidation imeMode="disabled" allowBlank="1" showInputMessage="1" showErrorMessage="1" sqref="AJ5:AK5 BZ5:CA5" xr:uid="{E4A30EF5-2698-44FB-8D1A-5CBDA6F13206}"/>
    <dataValidation type="textLength" imeMode="halfAlpha" operator="equal" allowBlank="1" showInputMessage="1" showErrorMessage="1" errorTitle="事業所番号" error="10桁で入力してください。" sqref="AG4:AM4" xr:uid="{E449F55B-E1E3-4673-8136-9561C901C0F4}">
      <formula1>10</formula1>
    </dataValidation>
    <dataValidation imeMode="halfAlpha" allowBlank="1" showInputMessage="1" showErrorMessage="1" sqref="T6:V6 S8:Y8 AE5:AH5 AE8:AM8 E26:G32 K26:N32 BG6:BH6 Q6:R6 AD23:AG32 AI23:AL32 X23:Z32 P26:S32 AU23:AW32 BA23:BD32 BT23:BW32 BN23:BP32 BF23:BI32 BJ6:BL6 BI8:BO8 BU5:BX5 BU8:CF8 BY23:CB32" xr:uid="{38C5C8A0-B0FC-4656-820B-BD3323E4482E}"/>
    <dataValidation type="list" allowBlank="1" showInputMessage="1" showErrorMessage="1" sqref="X44:Z45" xr:uid="{85390E63-7A3A-44C2-96EC-2F8EDA569ABC}">
      <formula1>"○"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8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3BC7E-EFD1-4623-A888-A6522EAD5941}">
  <dimension ref="A1:CH102"/>
  <sheetViews>
    <sheetView showGridLines="0" tabSelected="1" view="pageBreakPreview" zoomScale="64" zoomScaleNormal="100" zoomScaleSheetLayoutView="64" workbookViewId="0">
      <selection activeCell="EH52" sqref="EH52"/>
    </sheetView>
  </sheetViews>
  <sheetFormatPr defaultColWidth="2.25" defaultRowHeight="13.5" x14ac:dyDescent="0.15"/>
  <cols>
    <col min="1" max="1" width="3.625" style="3" customWidth="1"/>
    <col min="2" max="9" width="2.75" style="3" customWidth="1"/>
    <col min="10" max="14" width="2.25" style="3"/>
    <col min="15" max="15" width="2.5" style="3" bestFit="1" customWidth="1"/>
    <col min="16" max="17" width="2.25" style="3"/>
    <col min="18" max="18" width="2.25" style="3" customWidth="1"/>
    <col min="19" max="19" width="2.25" style="3"/>
    <col min="20" max="20" width="3.625" style="3" customWidth="1"/>
    <col min="21" max="23" width="2.25" style="3"/>
    <col min="24" max="26" width="2.625" style="3" customWidth="1"/>
    <col min="27" max="28" width="2.25" style="3"/>
    <col min="29" max="30" width="2.125" style="3" customWidth="1"/>
    <col min="31" max="32" width="2.625" style="3" customWidth="1"/>
    <col min="33" max="33" width="2.25" style="3"/>
    <col min="34" max="35" width="2.875" style="3" customWidth="1"/>
    <col min="36" max="37" width="2.625" style="3" customWidth="1"/>
    <col min="38" max="39" width="1.375" style="3" customWidth="1"/>
    <col min="40" max="40" width="2.25" style="3"/>
    <col min="41" max="41" width="2.25" style="3" customWidth="1"/>
    <col min="42" max="42" width="12.375" style="10" customWidth="1"/>
    <col min="43" max="43" width="9.125" style="3" customWidth="1"/>
    <col min="44" max="45" width="2.25" style="3" customWidth="1"/>
    <col min="46" max="47" width="3.25" style="3" customWidth="1"/>
    <col min="48" max="49" width="2.5" style="3" bestFit="1" customWidth="1"/>
    <col min="50" max="50" width="2.25" style="3"/>
    <col min="51" max="51" width="4" style="3" bestFit="1" customWidth="1"/>
    <col min="52" max="56" width="2.25" style="3"/>
    <col min="57" max="57" width="2.5" style="3" bestFit="1" customWidth="1"/>
    <col min="58" max="61" width="2.25" style="3"/>
    <col min="62" max="62" width="3.5" style="3" bestFit="1" customWidth="1"/>
    <col min="63" max="65" width="2.25" style="3"/>
    <col min="66" max="68" width="2.5" style="3" bestFit="1" customWidth="1"/>
    <col min="69" max="75" width="2.25" style="3"/>
    <col min="76" max="76" width="2.5" style="3" bestFit="1" customWidth="1"/>
    <col min="77" max="82" width="2.25" style="3"/>
    <col min="83" max="88" width="0" style="3" hidden="1" customWidth="1"/>
    <col min="89" max="16384" width="2.25" style="3"/>
  </cols>
  <sheetData>
    <row r="1" spans="1:84" x14ac:dyDescent="0.15">
      <c r="A1" s="12" t="s">
        <v>127</v>
      </c>
      <c r="AP1" s="192"/>
      <c r="AQ1" s="192"/>
    </row>
    <row r="2" spans="1:84" ht="14.25" thickBot="1" x14ac:dyDescent="0.2">
      <c r="AP2" s="192"/>
      <c r="AQ2" s="192"/>
    </row>
    <row r="3" spans="1:84" s="1" customFormat="1" ht="12" customHeight="1" x14ac:dyDescent="0.15">
      <c r="A3" s="293" t="s">
        <v>21</v>
      </c>
      <c r="B3" s="29" t="s">
        <v>0</v>
      </c>
      <c r="C3" s="25"/>
      <c r="D3" s="25"/>
      <c r="E3" s="26"/>
      <c r="F3" s="26"/>
      <c r="G3" s="26"/>
      <c r="H3" s="26"/>
      <c r="I3" s="26"/>
      <c r="J3" s="26"/>
      <c r="K3" s="36"/>
      <c r="L3" s="274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6"/>
      <c r="AG3" s="296" t="s">
        <v>25</v>
      </c>
      <c r="AH3" s="297"/>
      <c r="AI3" s="297"/>
      <c r="AJ3" s="297"/>
      <c r="AK3" s="297"/>
      <c r="AL3" s="297"/>
      <c r="AM3" s="298"/>
      <c r="AP3" s="111"/>
      <c r="AQ3" s="293" t="s">
        <v>21</v>
      </c>
      <c r="AR3" s="29" t="s">
        <v>0</v>
      </c>
      <c r="AS3" s="25"/>
      <c r="AT3" s="25"/>
      <c r="AU3" s="26"/>
      <c r="AV3" s="26"/>
      <c r="AW3" s="26"/>
      <c r="AX3" s="26"/>
      <c r="AY3" s="26"/>
      <c r="AZ3" s="26"/>
      <c r="BA3" s="36"/>
      <c r="BB3" s="331">
        <f>L3</f>
        <v>0</v>
      </c>
      <c r="BC3" s="332"/>
      <c r="BD3" s="332"/>
      <c r="BE3" s="332"/>
      <c r="BF3" s="332"/>
      <c r="BG3" s="332"/>
      <c r="BH3" s="332"/>
      <c r="BI3" s="332"/>
      <c r="BJ3" s="332"/>
      <c r="BK3" s="332"/>
      <c r="BL3" s="332"/>
      <c r="BM3" s="332"/>
      <c r="BN3" s="332"/>
      <c r="BO3" s="332"/>
      <c r="BP3" s="332"/>
      <c r="BQ3" s="332"/>
      <c r="BR3" s="332"/>
      <c r="BS3" s="332"/>
      <c r="BT3" s="332"/>
      <c r="BU3" s="332"/>
      <c r="BV3" s="333"/>
      <c r="BW3" s="296" t="s">
        <v>25</v>
      </c>
      <c r="BX3" s="297"/>
      <c r="BY3" s="297"/>
      <c r="BZ3" s="297"/>
      <c r="CA3" s="297"/>
      <c r="CB3" s="297"/>
      <c r="CC3" s="298"/>
      <c r="CD3" s="122"/>
      <c r="CE3" s="122"/>
      <c r="CF3" s="122"/>
    </row>
    <row r="4" spans="1:84" s="1" customFormat="1" ht="20.25" customHeight="1" x14ac:dyDescent="0.15">
      <c r="A4" s="294"/>
      <c r="B4" s="30" t="s">
        <v>19</v>
      </c>
      <c r="C4" s="4"/>
      <c r="D4" s="4"/>
      <c r="E4" s="5"/>
      <c r="F4" s="5"/>
      <c r="G4" s="5"/>
      <c r="H4" s="5"/>
      <c r="I4" s="5"/>
      <c r="J4" s="5"/>
      <c r="K4" s="37"/>
      <c r="L4" s="277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9"/>
      <c r="AG4" s="299"/>
      <c r="AH4" s="300"/>
      <c r="AI4" s="300"/>
      <c r="AJ4" s="300"/>
      <c r="AK4" s="300"/>
      <c r="AL4" s="300"/>
      <c r="AM4" s="301"/>
      <c r="AP4" s="14"/>
      <c r="AQ4" s="294"/>
      <c r="AR4" s="30" t="s">
        <v>19</v>
      </c>
      <c r="AS4" s="4"/>
      <c r="AT4" s="4"/>
      <c r="AU4" s="5"/>
      <c r="AV4" s="5"/>
      <c r="AW4" s="5"/>
      <c r="AX4" s="5"/>
      <c r="AY4" s="5"/>
      <c r="AZ4" s="5"/>
      <c r="BA4" s="37"/>
      <c r="BB4" s="334">
        <f>L4</f>
        <v>0</v>
      </c>
      <c r="BC4" s="335"/>
      <c r="BD4" s="335"/>
      <c r="BE4" s="335"/>
      <c r="BF4" s="335"/>
      <c r="BG4" s="335"/>
      <c r="BH4" s="335"/>
      <c r="BI4" s="335"/>
      <c r="BJ4" s="335"/>
      <c r="BK4" s="335"/>
      <c r="BL4" s="335"/>
      <c r="BM4" s="335"/>
      <c r="BN4" s="335"/>
      <c r="BO4" s="335"/>
      <c r="BP4" s="335"/>
      <c r="BQ4" s="335"/>
      <c r="BR4" s="335"/>
      <c r="BS4" s="335"/>
      <c r="BT4" s="335"/>
      <c r="BU4" s="335"/>
      <c r="BV4" s="336"/>
      <c r="BW4" s="337">
        <f>AG4</f>
        <v>0</v>
      </c>
      <c r="BX4" s="338"/>
      <c r="BY4" s="338"/>
      <c r="BZ4" s="338"/>
      <c r="CA4" s="338"/>
      <c r="CB4" s="338"/>
      <c r="CC4" s="339"/>
      <c r="CD4" s="137"/>
      <c r="CE4" s="123"/>
      <c r="CF4" s="123"/>
    </row>
    <row r="5" spans="1:84" s="1" customFormat="1" ht="26.25" customHeight="1" x14ac:dyDescent="0.15">
      <c r="A5" s="294"/>
      <c r="B5" s="31" t="s">
        <v>30</v>
      </c>
      <c r="C5" s="13"/>
      <c r="D5" s="13"/>
      <c r="E5" s="6"/>
      <c r="F5" s="6"/>
      <c r="G5" s="6"/>
      <c r="H5" s="6"/>
      <c r="I5" s="6"/>
      <c r="J5" s="6"/>
      <c r="K5" s="38"/>
      <c r="L5" s="302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4"/>
      <c r="AC5" s="227" t="s">
        <v>26</v>
      </c>
      <c r="AD5" s="228"/>
      <c r="AE5" s="219"/>
      <c r="AF5" s="219"/>
      <c r="AG5" s="75" t="s">
        <v>41</v>
      </c>
      <c r="AH5" s="315" t="s">
        <v>81</v>
      </c>
      <c r="AI5" s="316"/>
      <c r="AJ5" s="229">
        <f>COUNTIF(B33:AL33,6)+COUNTIF(B33:AL33,5)+COUNTIF(B33:AL33,4)</f>
        <v>0</v>
      </c>
      <c r="AK5" s="229"/>
      <c r="AL5" s="305" t="s">
        <v>80</v>
      </c>
      <c r="AM5" s="306"/>
      <c r="AP5" s="119" t="s">
        <v>42</v>
      </c>
      <c r="AQ5" s="294"/>
      <c r="AR5" s="31" t="s">
        <v>30</v>
      </c>
      <c r="AS5" s="13"/>
      <c r="AT5" s="13"/>
      <c r="AU5" s="6"/>
      <c r="AV5" s="6"/>
      <c r="AW5" s="6"/>
      <c r="AX5" s="6"/>
      <c r="AY5" s="6"/>
      <c r="AZ5" s="6"/>
      <c r="BA5" s="38"/>
      <c r="BB5" s="340">
        <f>L5</f>
        <v>0</v>
      </c>
      <c r="BC5" s="341"/>
      <c r="BD5" s="341"/>
      <c r="BE5" s="341"/>
      <c r="BF5" s="341"/>
      <c r="BG5" s="341"/>
      <c r="BH5" s="341"/>
      <c r="BI5" s="341"/>
      <c r="BJ5" s="341"/>
      <c r="BK5" s="341"/>
      <c r="BL5" s="341"/>
      <c r="BM5" s="341"/>
      <c r="BN5" s="341"/>
      <c r="BO5" s="341"/>
      <c r="BP5" s="341"/>
      <c r="BQ5" s="341"/>
      <c r="BR5" s="342"/>
      <c r="BS5" s="227" t="s">
        <v>26</v>
      </c>
      <c r="BT5" s="228"/>
      <c r="BU5" s="343">
        <f>AE5</f>
        <v>0</v>
      </c>
      <c r="BV5" s="343"/>
      <c r="BW5" s="75" t="s">
        <v>41</v>
      </c>
      <c r="BX5" s="315" t="s">
        <v>81</v>
      </c>
      <c r="BY5" s="316"/>
      <c r="BZ5" s="229">
        <f>COUNTIF(AR33:CB33,6)+COUNTIF(AR33:CB33,5)+COUNTIF(AR33:CB33,4)</f>
        <v>0</v>
      </c>
      <c r="CA5" s="229"/>
      <c r="CB5" s="305" t="s">
        <v>80</v>
      </c>
      <c r="CC5" s="306"/>
      <c r="CD5" s="13"/>
      <c r="CE5" s="13"/>
      <c r="CF5" s="13"/>
    </row>
    <row r="6" spans="1:84" s="1" customFormat="1" ht="17.25" customHeight="1" x14ac:dyDescent="0.15">
      <c r="A6" s="294"/>
      <c r="B6" s="283" t="s">
        <v>27</v>
      </c>
      <c r="C6" s="284"/>
      <c r="D6" s="284"/>
      <c r="E6" s="284"/>
      <c r="F6" s="284"/>
      <c r="G6" s="284"/>
      <c r="H6" s="284"/>
      <c r="I6" s="284"/>
      <c r="J6" s="284"/>
      <c r="K6" s="285"/>
      <c r="L6" s="232" t="s">
        <v>3</v>
      </c>
      <c r="M6" s="233"/>
      <c r="N6" s="233"/>
      <c r="O6" s="233"/>
      <c r="P6" s="233"/>
      <c r="Q6" s="223"/>
      <c r="R6" s="223"/>
      <c r="S6" s="7" t="s">
        <v>4</v>
      </c>
      <c r="T6" s="223"/>
      <c r="U6" s="223"/>
      <c r="V6" s="223"/>
      <c r="W6" s="234" t="s">
        <v>5</v>
      </c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5"/>
      <c r="AP6" s="111"/>
      <c r="AQ6" s="294"/>
      <c r="AR6" s="283" t="s">
        <v>27</v>
      </c>
      <c r="AS6" s="284"/>
      <c r="AT6" s="284"/>
      <c r="AU6" s="284"/>
      <c r="AV6" s="284"/>
      <c r="AW6" s="284"/>
      <c r="AX6" s="284"/>
      <c r="AY6" s="284"/>
      <c r="AZ6" s="284"/>
      <c r="BA6" s="285"/>
      <c r="BB6" s="232" t="s">
        <v>3</v>
      </c>
      <c r="BC6" s="233"/>
      <c r="BD6" s="233"/>
      <c r="BE6" s="233"/>
      <c r="BF6" s="233"/>
      <c r="BG6" s="344">
        <f>Q6</f>
        <v>0</v>
      </c>
      <c r="BH6" s="345"/>
      <c r="BI6" s="7" t="s">
        <v>4</v>
      </c>
      <c r="BJ6" s="344">
        <f>T6</f>
        <v>0</v>
      </c>
      <c r="BK6" s="345"/>
      <c r="BL6" s="345"/>
      <c r="BM6" s="234" t="s">
        <v>5</v>
      </c>
      <c r="BN6" s="234"/>
      <c r="BO6" s="234"/>
      <c r="BP6" s="234"/>
      <c r="BQ6" s="234"/>
      <c r="BR6" s="234"/>
      <c r="BS6" s="234"/>
      <c r="BT6" s="234"/>
      <c r="BU6" s="234"/>
      <c r="BV6" s="234"/>
      <c r="BW6" s="234"/>
      <c r="BX6" s="234"/>
      <c r="BY6" s="234"/>
      <c r="BZ6" s="234"/>
      <c r="CA6" s="234"/>
      <c r="CB6" s="234"/>
      <c r="CC6" s="235"/>
      <c r="CD6" s="124"/>
      <c r="CE6" s="124"/>
      <c r="CF6" s="124"/>
    </row>
    <row r="7" spans="1:84" s="1" customFormat="1" ht="20.25" customHeight="1" x14ac:dyDescent="0.15">
      <c r="A7" s="294"/>
      <c r="B7" s="286"/>
      <c r="C7" s="287"/>
      <c r="D7" s="287"/>
      <c r="E7" s="287"/>
      <c r="F7" s="287"/>
      <c r="G7" s="287"/>
      <c r="H7" s="287"/>
      <c r="I7" s="287"/>
      <c r="J7" s="287"/>
      <c r="K7" s="288"/>
      <c r="L7" s="289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1"/>
      <c r="AP7" s="111"/>
      <c r="AQ7" s="294"/>
      <c r="AR7" s="286"/>
      <c r="AS7" s="287"/>
      <c r="AT7" s="287"/>
      <c r="AU7" s="287"/>
      <c r="AV7" s="287"/>
      <c r="AW7" s="287"/>
      <c r="AX7" s="287"/>
      <c r="AY7" s="287"/>
      <c r="AZ7" s="287"/>
      <c r="BA7" s="288"/>
      <c r="BB7" s="346">
        <f>L7</f>
        <v>0</v>
      </c>
      <c r="BC7" s="347"/>
      <c r="BD7" s="347"/>
      <c r="BE7" s="347"/>
      <c r="BF7" s="347"/>
      <c r="BG7" s="347"/>
      <c r="BH7" s="347"/>
      <c r="BI7" s="347"/>
      <c r="BJ7" s="347"/>
      <c r="BK7" s="347"/>
      <c r="BL7" s="347"/>
      <c r="BM7" s="347"/>
      <c r="BN7" s="347"/>
      <c r="BO7" s="347"/>
      <c r="BP7" s="347"/>
      <c r="BQ7" s="347"/>
      <c r="BR7" s="347"/>
      <c r="BS7" s="347"/>
      <c r="BT7" s="347"/>
      <c r="BU7" s="347"/>
      <c r="BV7" s="347"/>
      <c r="BW7" s="347"/>
      <c r="BX7" s="347"/>
      <c r="BY7" s="347"/>
      <c r="BZ7" s="347"/>
      <c r="CA7" s="347"/>
      <c r="CB7" s="347"/>
      <c r="CC7" s="348"/>
      <c r="CD7" s="138"/>
      <c r="CE7" s="125"/>
      <c r="CF7" s="125"/>
    </row>
    <row r="8" spans="1:84" s="1" customFormat="1" ht="21" customHeight="1" x14ac:dyDescent="0.15">
      <c r="A8" s="294"/>
      <c r="B8" s="32" t="s">
        <v>6</v>
      </c>
      <c r="C8" s="39"/>
      <c r="D8" s="39"/>
      <c r="E8" s="8"/>
      <c r="F8" s="8"/>
      <c r="G8" s="8"/>
      <c r="H8" s="8"/>
      <c r="I8" s="8"/>
      <c r="J8" s="8"/>
      <c r="K8" s="9"/>
      <c r="L8" s="236" t="s">
        <v>7</v>
      </c>
      <c r="M8" s="237"/>
      <c r="N8" s="237"/>
      <c r="O8" s="237"/>
      <c r="P8" s="237"/>
      <c r="Q8" s="237"/>
      <c r="R8" s="238"/>
      <c r="S8" s="224"/>
      <c r="T8" s="225"/>
      <c r="U8" s="225"/>
      <c r="V8" s="225"/>
      <c r="W8" s="225"/>
      <c r="X8" s="225"/>
      <c r="Y8" s="226"/>
      <c r="Z8" s="236" t="s">
        <v>23</v>
      </c>
      <c r="AA8" s="237"/>
      <c r="AB8" s="237"/>
      <c r="AC8" s="237"/>
      <c r="AD8" s="238"/>
      <c r="AE8" s="309"/>
      <c r="AF8" s="310"/>
      <c r="AG8" s="310"/>
      <c r="AH8" s="310"/>
      <c r="AI8" s="310"/>
      <c r="AJ8" s="310"/>
      <c r="AK8" s="310"/>
      <c r="AL8" s="310"/>
      <c r="AM8" s="311"/>
      <c r="AP8" s="111"/>
      <c r="AQ8" s="294"/>
      <c r="AR8" s="32" t="s">
        <v>6</v>
      </c>
      <c r="AS8" s="39"/>
      <c r="AT8" s="39"/>
      <c r="AU8" s="8"/>
      <c r="AV8" s="8"/>
      <c r="AW8" s="8"/>
      <c r="AX8" s="8"/>
      <c r="AY8" s="8"/>
      <c r="AZ8" s="8"/>
      <c r="BA8" s="9"/>
      <c r="BB8" s="236" t="s">
        <v>7</v>
      </c>
      <c r="BC8" s="237"/>
      <c r="BD8" s="237"/>
      <c r="BE8" s="237"/>
      <c r="BF8" s="237"/>
      <c r="BG8" s="237"/>
      <c r="BH8" s="238"/>
      <c r="BI8" s="349">
        <f>S8</f>
        <v>0</v>
      </c>
      <c r="BJ8" s="350"/>
      <c r="BK8" s="350"/>
      <c r="BL8" s="350"/>
      <c r="BM8" s="350"/>
      <c r="BN8" s="350"/>
      <c r="BO8" s="351"/>
      <c r="BP8" s="236" t="s">
        <v>23</v>
      </c>
      <c r="BQ8" s="237"/>
      <c r="BR8" s="237"/>
      <c r="BS8" s="237"/>
      <c r="BT8" s="238"/>
      <c r="BU8" s="352">
        <f>AE8</f>
        <v>0</v>
      </c>
      <c r="BV8" s="353"/>
      <c r="BW8" s="353"/>
      <c r="BX8" s="353"/>
      <c r="BY8" s="353"/>
      <c r="BZ8" s="353"/>
      <c r="CA8" s="353"/>
      <c r="CB8" s="353"/>
      <c r="CC8" s="354"/>
      <c r="CD8" s="139"/>
      <c r="CE8" s="126"/>
      <c r="CF8" s="126"/>
    </row>
    <row r="9" spans="1:84" s="1" customFormat="1" ht="20.25" customHeight="1" thickBot="1" x14ac:dyDescent="0.2">
      <c r="A9" s="295"/>
      <c r="B9" s="33" t="s">
        <v>20</v>
      </c>
      <c r="C9" s="27"/>
      <c r="D9" s="27"/>
      <c r="E9" s="28"/>
      <c r="F9" s="28"/>
      <c r="G9" s="28"/>
      <c r="H9" s="28"/>
      <c r="I9" s="28"/>
      <c r="J9" s="28"/>
      <c r="K9" s="35"/>
      <c r="L9" s="220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2"/>
      <c r="AP9" s="111"/>
      <c r="AQ9" s="295"/>
      <c r="AR9" s="33" t="s">
        <v>20</v>
      </c>
      <c r="AS9" s="27"/>
      <c r="AT9" s="27"/>
      <c r="AU9" s="28"/>
      <c r="AV9" s="28"/>
      <c r="AW9" s="28"/>
      <c r="AX9" s="28"/>
      <c r="AY9" s="28"/>
      <c r="AZ9" s="28"/>
      <c r="BA9" s="35"/>
      <c r="BB9" s="355">
        <f>L9</f>
        <v>0</v>
      </c>
      <c r="BC9" s="356"/>
      <c r="BD9" s="356"/>
      <c r="BE9" s="356"/>
      <c r="BF9" s="356"/>
      <c r="BG9" s="356"/>
      <c r="BH9" s="356"/>
      <c r="BI9" s="356"/>
      <c r="BJ9" s="356"/>
      <c r="BK9" s="356"/>
      <c r="BL9" s="356"/>
      <c r="BM9" s="356"/>
      <c r="BN9" s="356"/>
      <c r="BO9" s="356"/>
      <c r="BP9" s="356"/>
      <c r="BQ9" s="356"/>
      <c r="BR9" s="356"/>
      <c r="BS9" s="356"/>
      <c r="BT9" s="356"/>
      <c r="BU9" s="356"/>
      <c r="BV9" s="356"/>
      <c r="BW9" s="356"/>
      <c r="BX9" s="356"/>
      <c r="BY9" s="356"/>
      <c r="BZ9" s="356"/>
      <c r="CA9" s="356"/>
      <c r="CB9" s="356"/>
      <c r="CC9" s="357"/>
      <c r="CD9" s="140"/>
      <c r="CE9" s="127"/>
      <c r="CF9" s="127"/>
    </row>
    <row r="10" spans="1:84" s="1" customFormat="1" ht="19.5" customHeight="1" x14ac:dyDescent="0.15">
      <c r="I10" s="18"/>
      <c r="J10" s="2"/>
      <c r="K10" s="6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P10" s="111"/>
    </row>
    <row r="11" spans="1:84" s="1" customFormat="1" ht="20.25" customHeight="1" x14ac:dyDescent="0.15">
      <c r="A11" s="11" t="s">
        <v>36</v>
      </c>
      <c r="F11" s="80"/>
      <c r="I11" s="18"/>
      <c r="J11" s="2"/>
      <c r="K11" s="6"/>
      <c r="L11" s="13"/>
      <c r="M11" s="13"/>
      <c r="N11" s="307" t="s">
        <v>58</v>
      </c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217"/>
      <c r="AD11" s="218"/>
      <c r="AE11" s="218"/>
      <c r="AF11" s="280" t="s">
        <v>8</v>
      </c>
      <c r="AG11" s="281"/>
      <c r="AH11" s="282"/>
      <c r="AI11" s="313">
        <f>ROUNDDOWN(AI18/1000,0)*1000</f>
        <v>0</v>
      </c>
      <c r="AJ11" s="314"/>
      <c r="AK11" s="314"/>
      <c r="AL11" s="281" t="s">
        <v>37</v>
      </c>
      <c r="AM11" s="282"/>
      <c r="AP11" s="111"/>
      <c r="AQ11" s="11" t="s">
        <v>36</v>
      </c>
      <c r="AV11" s="80"/>
      <c r="AY11" s="18"/>
      <c r="AZ11" s="2"/>
      <c r="BA11" s="6"/>
      <c r="BB11" s="13"/>
      <c r="BC11" s="13"/>
      <c r="BD11" s="307" t="s">
        <v>58</v>
      </c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23">
        <f>AC11</f>
        <v>0</v>
      </c>
      <c r="BT11" s="218"/>
      <c r="BU11" s="218"/>
      <c r="BV11" s="280" t="s">
        <v>8</v>
      </c>
      <c r="BW11" s="281"/>
      <c r="BX11" s="282"/>
      <c r="BY11" s="313" t="e">
        <f>ROUNDDOWN(BY18/1000,0)*1000</f>
        <v>#N/A</v>
      </c>
      <c r="BZ11" s="314"/>
      <c r="CA11" s="314"/>
      <c r="CB11" s="281" t="s">
        <v>37</v>
      </c>
      <c r="CC11" s="282"/>
      <c r="CD11" s="53"/>
      <c r="CE11" s="53"/>
      <c r="CF11" s="53"/>
    </row>
    <row r="12" spans="1:84" ht="18" customHeight="1" x14ac:dyDescent="0.15">
      <c r="A12" s="292"/>
      <c r="B12" s="268"/>
      <c r="C12" s="269"/>
      <c r="D12" s="312" t="s">
        <v>109</v>
      </c>
      <c r="E12" s="268"/>
      <c r="F12" s="268"/>
      <c r="G12" s="269"/>
      <c r="H12" s="215" t="s">
        <v>114</v>
      </c>
      <c r="I12" s="216"/>
      <c r="J12" s="216"/>
      <c r="K12" s="215" t="s">
        <v>115</v>
      </c>
      <c r="L12" s="216"/>
      <c r="M12" s="216"/>
      <c r="N12" s="215" t="s">
        <v>116</v>
      </c>
      <c r="O12" s="216"/>
      <c r="P12" s="216"/>
      <c r="Q12" s="215" t="s">
        <v>117</v>
      </c>
      <c r="R12" s="216"/>
      <c r="S12" s="216"/>
      <c r="T12" s="215" t="s">
        <v>118</v>
      </c>
      <c r="U12" s="216"/>
      <c r="V12" s="216"/>
      <c r="W12" s="215" t="s">
        <v>119</v>
      </c>
      <c r="X12" s="216"/>
      <c r="Y12" s="216"/>
      <c r="Z12" s="215" t="s">
        <v>120</v>
      </c>
      <c r="AA12" s="216"/>
      <c r="AB12" s="216"/>
      <c r="AC12" s="215" t="s">
        <v>121</v>
      </c>
      <c r="AD12" s="216"/>
      <c r="AE12" s="216"/>
      <c r="AF12" s="215" t="s">
        <v>122</v>
      </c>
      <c r="AG12" s="216"/>
      <c r="AH12" s="216"/>
      <c r="AI12" s="215" t="s">
        <v>50</v>
      </c>
      <c r="AJ12" s="216"/>
      <c r="AK12" s="216"/>
      <c r="AL12" s="216"/>
      <c r="AM12" s="216"/>
      <c r="AQ12" s="292"/>
      <c r="AR12" s="268"/>
      <c r="AS12" s="269"/>
      <c r="AT12" s="312" t="s">
        <v>109</v>
      </c>
      <c r="AU12" s="268"/>
      <c r="AV12" s="268"/>
      <c r="AW12" s="269"/>
      <c r="AX12" s="215" t="s">
        <v>114</v>
      </c>
      <c r="AY12" s="216"/>
      <c r="AZ12" s="216"/>
      <c r="BA12" s="215" t="s">
        <v>115</v>
      </c>
      <c r="BB12" s="216"/>
      <c r="BC12" s="216"/>
      <c r="BD12" s="215" t="s">
        <v>116</v>
      </c>
      <c r="BE12" s="216"/>
      <c r="BF12" s="216"/>
      <c r="BG12" s="215" t="s">
        <v>117</v>
      </c>
      <c r="BH12" s="216"/>
      <c r="BI12" s="216"/>
      <c r="BJ12" s="215" t="s">
        <v>118</v>
      </c>
      <c r="BK12" s="216"/>
      <c r="BL12" s="216"/>
      <c r="BM12" s="215" t="s">
        <v>119</v>
      </c>
      <c r="BN12" s="216"/>
      <c r="BO12" s="216"/>
      <c r="BP12" s="215" t="s">
        <v>120</v>
      </c>
      <c r="BQ12" s="216"/>
      <c r="BR12" s="216"/>
      <c r="BS12" s="215" t="s">
        <v>121</v>
      </c>
      <c r="BT12" s="216"/>
      <c r="BU12" s="216"/>
      <c r="BV12" s="215" t="s">
        <v>122</v>
      </c>
      <c r="BW12" s="216"/>
      <c r="BX12" s="216"/>
      <c r="BY12" s="215" t="s">
        <v>50</v>
      </c>
      <c r="BZ12" s="216"/>
      <c r="CA12" s="216"/>
      <c r="CB12" s="216"/>
      <c r="CC12" s="216"/>
      <c r="CD12" s="118"/>
      <c r="CE12" s="118"/>
      <c r="CF12" s="118"/>
    </row>
    <row r="13" spans="1:84" ht="24" customHeight="1" x14ac:dyDescent="0.15">
      <c r="A13" s="262" t="s">
        <v>51</v>
      </c>
      <c r="B13" s="263"/>
      <c r="C13" s="264"/>
      <c r="D13" s="265"/>
      <c r="E13" s="266"/>
      <c r="F13" s="266"/>
      <c r="G13" s="267"/>
      <c r="H13" s="217"/>
      <c r="I13" s="218"/>
      <c r="J13" s="218"/>
      <c r="K13" s="217"/>
      <c r="L13" s="218"/>
      <c r="M13" s="218"/>
      <c r="N13" s="217"/>
      <c r="O13" s="218"/>
      <c r="P13" s="218"/>
      <c r="Q13" s="217"/>
      <c r="R13" s="218"/>
      <c r="S13" s="218"/>
      <c r="T13" s="217"/>
      <c r="U13" s="218"/>
      <c r="V13" s="218"/>
      <c r="W13" s="217"/>
      <c r="X13" s="218"/>
      <c r="Y13" s="218"/>
      <c r="Z13" s="217"/>
      <c r="AA13" s="218"/>
      <c r="AB13" s="218"/>
      <c r="AC13" s="217"/>
      <c r="AD13" s="218"/>
      <c r="AE13" s="218"/>
      <c r="AF13" s="217"/>
      <c r="AG13" s="218"/>
      <c r="AH13" s="218"/>
      <c r="AI13" s="230"/>
      <c r="AJ13" s="231"/>
      <c r="AK13" s="231"/>
      <c r="AL13" s="231"/>
      <c r="AM13" s="231"/>
      <c r="AQ13" s="262" t="s">
        <v>51</v>
      </c>
      <c r="AR13" s="263"/>
      <c r="AS13" s="264"/>
      <c r="AT13" s="265"/>
      <c r="AU13" s="266"/>
      <c r="AV13" s="266"/>
      <c r="AW13" s="267"/>
      <c r="AX13" s="323">
        <f>H13</f>
        <v>0</v>
      </c>
      <c r="AY13" s="218"/>
      <c r="AZ13" s="218"/>
      <c r="BA13" s="323">
        <f t="shared" ref="BA13" si="0">K13</f>
        <v>0</v>
      </c>
      <c r="BB13" s="218"/>
      <c r="BC13" s="218"/>
      <c r="BD13" s="323">
        <f t="shared" ref="BD13" si="1">N13</f>
        <v>0</v>
      </c>
      <c r="BE13" s="218"/>
      <c r="BF13" s="218"/>
      <c r="BG13" s="323">
        <f t="shared" ref="BG13" si="2">Q13</f>
        <v>0</v>
      </c>
      <c r="BH13" s="218"/>
      <c r="BI13" s="218"/>
      <c r="BJ13" s="323">
        <f t="shared" ref="BJ13" si="3">T13</f>
        <v>0</v>
      </c>
      <c r="BK13" s="218"/>
      <c r="BL13" s="218"/>
      <c r="BM13" s="323">
        <f t="shared" ref="BM13" si="4">W13</f>
        <v>0</v>
      </c>
      <c r="BN13" s="218"/>
      <c r="BO13" s="218"/>
      <c r="BP13" s="323">
        <f t="shared" ref="BP13" si="5">Z13</f>
        <v>0</v>
      </c>
      <c r="BQ13" s="218"/>
      <c r="BR13" s="218"/>
      <c r="BS13" s="323">
        <f t="shared" ref="BS13" si="6">AC13</f>
        <v>0</v>
      </c>
      <c r="BT13" s="218"/>
      <c r="BU13" s="218"/>
      <c r="BV13" s="323">
        <f t="shared" ref="BV13" si="7">AF13</f>
        <v>0</v>
      </c>
      <c r="BW13" s="218"/>
      <c r="BX13" s="218"/>
      <c r="BY13" s="230"/>
      <c r="BZ13" s="231"/>
      <c r="CA13" s="231"/>
      <c r="CB13" s="231"/>
      <c r="CC13" s="231"/>
      <c r="CD13" s="128"/>
      <c r="CE13" s="128"/>
      <c r="CF13" s="128"/>
    </row>
    <row r="14" spans="1:84" ht="24" customHeight="1" x14ac:dyDescent="0.15">
      <c r="A14" s="262" t="s">
        <v>52</v>
      </c>
      <c r="B14" s="263"/>
      <c r="C14" s="264"/>
      <c r="D14" s="272" t="str">
        <f>IF(L5="","",VLOOKUP(L5,$B$47:$C$74,2,0))</f>
        <v/>
      </c>
      <c r="E14" s="273"/>
      <c r="F14" s="249" t="str">
        <f>IF(L5="","",VLOOKUP(L5,$B$47:$F$74,5,0))</f>
        <v/>
      </c>
      <c r="G14" s="250"/>
      <c r="H14" s="187">
        <f>IF($D$14=1625,IF(H13="○",1625,0),IF(H13="○",$D$14*$AE$5,0))</f>
        <v>0</v>
      </c>
      <c r="I14" s="190"/>
      <c r="J14" s="191"/>
      <c r="K14" s="187">
        <f>IF($D$14=1625,IF(K13="○",1625,0),IF(K13="○",$D$14*$AE$5,0))</f>
        <v>0</v>
      </c>
      <c r="L14" s="190"/>
      <c r="M14" s="191"/>
      <c r="N14" s="187">
        <f>IF($D$14=1625,IF(N13="○",1625,0),IF(N13="○",$D$14*$AE$5,0))</f>
        <v>0</v>
      </c>
      <c r="O14" s="190"/>
      <c r="P14" s="191"/>
      <c r="Q14" s="187">
        <f>IF($D$14=1625,IF(Q13="○",1625,0),IF(Q13="○",$D$14*$AE$5,0))</f>
        <v>0</v>
      </c>
      <c r="R14" s="190"/>
      <c r="S14" s="191"/>
      <c r="T14" s="187">
        <f>IF($D$14=1625,IF(T13="○",1625,0),IF(T13="○",$D$14*$AE$5,0))</f>
        <v>0</v>
      </c>
      <c r="U14" s="190"/>
      <c r="V14" s="191"/>
      <c r="W14" s="187">
        <f>IF($D$14=1625,IF(W13="○",1625,0),IF(W13="○",$D$14*$AE$5,0))</f>
        <v>0</v>
      </c>
      <c r="X14" s="190"/>
      <c r="Y14" s="191"/>
      <c r="Z14" s="187">
        <f>IF($D$14=1625,IF(Z13="○",1625,0),IF(Z13="○",$D$14*$AE$5,0))</f>
        <v>0</v>
      </c>
      <c r="AA14" s="190"/>
      <c r="AB14" s="191"/>
      <c r="AC14" s="187">
        <f>IF($D$14=1625,IF(AC13="○",1625,0),IF(AC13="○",$D$14*$AE$5,0))</f>
        <v>0</v>
      </c>
      <c r="AD14" s="190"/>
      <c r="AE14" s="191"/>
      <c r="AF14" s="187">
        <f>IF($D$14=1625,IF(AF13="○",1625,0),IF(AF13="○",$D$14*$AE$5,0))</f>
        <v>0</v>
      </c>
      <c r="AG14" s="190"/>
      <c r="AH14" s="191"/>
      <c r="AI14" s="203">
        <f>SUM(H14:AH14)</f>
        <v>0</v>
      </c>
      <c r="AJ14" s="204"/>
      <c r="AK14" s="204"/>
      <c r="AL14" s="204"/>
      <c r="AM14" s="205"/>
      <c r="AQ14" s="262" t="s">
        <v>52</v>
      </c>
      <c r="AR14" s="263"/>
      <c r="AS14" s="264"/>
      <c r="AT14" s="272" t="e">
        <f>IF(BB5="","",VLOOKUP(BB5,$AR$47:$AS$74,2,0))</f>
        <v>#N/A</v>
      </c>
      <c r="AU14" s="273"/>
      <c r="AV14" s="249" t="e">
        <f>IF(BB5="","",VLOOKUP(BB5,$B$47:$F$74,5,0))</f>
        <v>#N/A</v>
      </c>
      <c r="AW14" s="250"/>
      <c r="AX14" s="187" t="e">
        <f>IF($AT$14=6386,IF(AX13="○",6386,0),IF(AX13="○",$AT$14*$BU$5,0))</f>
        <v>#N/A</v>
      </c>
      <c r="AY14" s="190"/>
      <c r="AZ14" s="191"/>
      <c r="BA14" s="187" t="e">
        <f>IF($AT$14=6386,IF(BA13="○",6386,0),IF(BA13="○",$AT$14*$BU$5,0))</f>
        <v>#N/A</v>
      </c>
      <c r="BB14" s="190"/>
      <c r="BC14" s="191"/>
      <c r="BD14" s="187" t="e">
        <f>IF($AT$14=6386,IF(BD13="○",6386,0),IF(BD13="○",$AT$14*$BU$5,0))</f>
        <v>#N/A</v>
      </c>
      <c r="BE14" s="190"/>
      <c r="BF14" s="191"/>
      <c r="BG14" s="187" t="e">
        <f>IF($AT$14=6386,IF(BG13="○",6386,0),IF(BG13="○",$AT$14*$BU$5,0))</f>
        <v>#N/A</v>
      </c>
      <c r="BH14" s="190"/>
      <c r="BI14" s="191"/>
      <c r="BJ14" s="187" t="e">
        <f>IF($AT$14=6386,IF(BJ13="○",6386,0),IF(BJ13="○",$AT$14*$BU$5,0))</f>
        <v>#N/A</v>
      </c>
      <c r="BK14" s="190"/>
      <c r="BL14" s="191"/>
      <c r="BM14" s="187" t="e">
        <f>IF($AT$14=6386,IF(BM13="○",6386,0),IF(BM13="○",$AT$14*$BU$5,0))</f>
        <v>#N/A</v>
      </c>
      <c r="BN14" s="190"/>
      <c r="BO14" s="191"/>
      <c r="BP14" s="187" t="e">
        <f>IF($AT$14=6386,IF(BP13="○",6386,0),IF(BP13="○",$AT$14*$BU$5,0))</f>
        <v>#N/A</v>
      </c>
      <c r="BQ14" s="190"/>
      <c r="BR14" s="191"/>
      <c r="BS14" s="187" t="e">
        <f>IF($AT$14=6386,IF(BS13="○",6386,0),IF(BS13="○",$AT$14*$BU$5,0))</f>
        <v>#N/A</v>
      </c>
      <c r="BT14" s="190"/>
      <c r="BU14" s="191"/>
      <c r="BV14" s="187" t="e">
        <f>IF($AT$14=6386,IF(BV13="○",6386,0),IF(BV13="○",$AT$14*$BU$5,0))</f>
        <v>#N/A</v>
      </c>
      <c r="BW14" s="190"/>
      <c r="BX14" s="191"/>
      <c r="BY14" s="203" t="e">
        <f>SUM(AX14:BX14)</f>
        <v>#N/A</v>
      </c>
      <c r="BZ14" s="204"/>
      <c r="CA14" s="204"/>
      <c r="CB14" s="204"/>
      <c r="CC14" s="205"/>
      <c r="CD14" s="129"/>
      <c r="CE14" s="129"/>
      <c r="CF14" s="129"/>
    </row>
    <row r="15" spans="1:84" ht="24" customHeight="1" x14ac:dyDescent="0.15">
      <c r="A15" s="262" t="s">
        <v>53</v>
      </c>
      <c r="B15" s="263"/>
      <c r="C15" s="264"/>
      <c r="D15" s="251" t="str">
        <f>IF(L5="","",VLOOKUP(L5,$B$47:$D$74,3,0))</f>
        <v/>
      </c>
      <c r="E15" s="252"/>
      <c r="F15" s="249" t="str">
        <f>IF(L5="","",VLOOKUP(L5,$B$47:$F$74,5,0))</f>
        <v/>
      </c>
      <c r="G15" s="250"/>
      <c r="H15" s="187">
        <f>IF($AC$11="○",1,0)*IF($D$15=300,IF(H13="○",300,0),IF(H13="○",$D$15*$AE$5,0))</f>
        <v>0</v>
      </c>
      <c r="I15" s="190"/>
      <c r="J15" s="191"/>
      <c r="K15" s="187">
        <f>IF($AC$11="○",1,0)*IF($D$15=300,IF(K13="○",300,0),IF(K13="○",$D$15*$AE$5,0))</f>
        <v>0</v>
      </c>
      <c r="L15" s="190"/>
      <c r="M15" s="191"/>
      <c r="N15" s="187">
        <f>IF($AC$11="○",1,0)*IF($D$15=300,IF(N13="○",300,0),IF(N13="○",$D$15*$AE$5,0))</f>
        <v>0</v>
      </c>
      <c r="O15" s="190"/>
      <c r="P15" s="191"/>
      <c r="Q15" s="187">
        <f>IF($AC$11="○",1,0)*IF($D$15=300,IF(Q13="○",300,0),IF(Q13="○",$D$15*$AE$5,0))</f>
        <v>0</v>
      </c>
      <c r="R15" s="190"/>
      <c r="S15" s="191"/>
      <c r="T15" s="187">
        <f>IF($AC$11="○",1,0)*IF($D$15=300,IF(T13="○",300,0),IF(T13="○",$D$15*$AE$5,0))</f>
        <v>0</v>
      </c>
      <c r="U15" s="190"/>
      <c r="V15" s="191"/>
      <c r="W15" s="187">
        <f>IF($AC$11="○",1,0)*IF($D$15=300,IF(W13="○",300,0),IF(W13="○",$D$15*$AE$5,0))</f>
        <v>0</v>
      </c>
      <c r="X15" s="190"/>
      <c r="Y15" s="191"/>
      <c r="Z15" s="187">
        <f>IF($AC$11="○",1,0)*IF($D$15=300,IF(Z13="○",300,0),IF(Z13="○",$D$15*$AE$5,0))</f>
        <v>0</v>
      </c>
      <c r="AA15" s="190"/>
      <c r="AB15" s="191"/>
      <c r="AC15" s="187">
        <f>IF($AC$11="○",1,0)*IF($D$15=300,IF(AC13="○",300,0),IF(AC13="○",$D$15*$AE$5,0))</f>
        <v>0</v>
      </c>
      <c r="AD15" s="190"/>
      <c r="AE15" s="191"/>
      <c r="AF15" s="187">
        <f>IF($AC$11="○",1,0)*IF($D$15=300,IF(AF13="○",300,0),IF(AF13="○",$D$15*$AE$5,0))</f>
        <v>0</v>
      </c>
      <c r="AG15" s="190"/>
      <c r="AH15" s="191"/>
      <c r="AI15" s="203">
        <f t="shared" ref="AI15:AI18" si="8">SUM(H15:AH15)</f>
        <v>0</v>
      </c>
      <c r="AJ15" s="204"/>
      <c r="AK15" s="204"/>
      <c r="AL15" s="204"/>
      <c r="AM15" s="205"/>
      <c r="AQ15" s="262" t="s">
        <v>53</v>
      </c>
      <c r="AR15" s="263"/>
      <c r="AS15" s="264"/>
      <c r="AT15" s="251" t="e">
        <f>IF(BB5="","",VLOOKUP(BB5,$AR$47:$AT$74,3,0))</f>
        <v>#N/A</v>
      </c>
      <c r="AU15" s="252"/>
      <c r="AV15" s="249" t="e">
        <f>IF(BB5="","",VLOOKUP(BB5,$B$47:$F$74,5,0))</f>
        <v>#N/A</v>
      </c>
      <c r="AW15" s="250"/>
      <c r="AX15" s="187" t="e">
        <f>IF($BS$11="○",1,0)*IF($AT$15=1357,IF(AX13="○",1357,0),IF(AX13="○",$AT$15*$AE$5,0))</f>
        <v>#N/A</v>
      </c>
      <c r="AY15" s="190"/>
      <c r="AZ15" s="191"/>
      <c r="BA15" s="187" t="e">
        <f>IF($BS$11="○",1,0)*IF($AT$15=1357,IF(BA13="○",1357,0),IF(BA13="○",$AT$15*$AE$5,0))</f>
        <v>#N/A</v>
      </c>
      <c r="BB15" s="190"/>
      <c r="BC15" s="191"/>
      <c r="BD15" s="187" t="e">
        <f>IF($BS$11="○",1,0)*IF($AT$15=1357,IF(BD13="○",1357,0),IF(BD13="○",$AT$15*$AE$5,0))</f>
        <v>#N/A</v>
      </c>
      <c r="BE15" s="190"/>
      <c r="BF15" s="191"/>
      <c r="BG15" s="187" t="e">
        <f>IF($BS$11="○",1,0)*IF($AT$15=1357,IF(BG13="○",1357,0),IF(BG13="○",$AT$15*$AE$5,0))</f>
        <v>#N/A</v>
      </c>
      <c r="BH15" s="190"/>
      <c r="BI15" s="191"/>
      <c r="BJ15" s="187" t="e">
        <f>IF($BS$11="○",1,0)*IF($AT$15=1357,IF(BJ13="○",1357,0),IF(BJ13="○",$AT$15*$AE$5,0))</f>
        <v>#N/A</v>
      </c>
      <c r="BK15" s="190"/>
      <c r="BL15" s="191"/>
      <c r="BM15" s="187" t="e">
        <f>IF($BS$11="○",1,0)*IF($AT$15=1357,IF(BM13="○",1357,0),IF(BM13="○",$AT$15*$AE$5,0))</f>
        <v>#N/A</v>
      </c>
      <c r="BN15" s="190"/>
      <c r="BO15" s="191"/>
      <c r="BP15" s="187" t="e">
        <f>IF($BS$11="○",1,0)*IF($AT$15=1357,IF(BP13="○",1357,0),IF(BP13="○",$AT$15*$AE$5,0))</f>
        <v>#N/A</v>
      </c>
      <c r="BQ15" s="190"/>
      <c r="BR15" s="191"/>
      <c r="BS15" s="187" t="e">
        <f>IF($BS$11="○",1,0)*IF($AT$15=1357,IF(BS13="○",1357,0),IF(BS13="○",$AT$15*$AE$5,0))</f>
        <v>#N/A</v>
      </c>
      <c r="BT15" s="190"/>
      <c r="BU15" s="191"/>
      <c r="BV15" s="187" t="e">
        <f>IF($BS$11="○",1,0)*IF($AT$15=1357,IF(BV13="○",1357,0),IF(BV13="○",$AT$15*$AE$5,0))</f>
        <v>#N/A</v>
      </c>
      <c r="BW15" s="190"/>
      <c r="BX15" s="191"/>
      <c r="BY15" s="203" t="e">
        <f>SUM(AX15:BX15)</f>
        <v>#N/A</v>
      </c>
      <c r="BZ15" s="204"/>
      <c r="CA15" s="204"/>
      <c r="CB15" s="204"/>
      <c r="CC15" s="205"/>
      <c r="CD15" s="129"/>
      <c r="CE15" s="129"/>
      <c r="CF15" s="129"/>
    </row>
    <row r="16" spans="1:84" ht="24" customHeight="1" x14ac:dyDescent="0.15">
      <c r="A16" s="262" t="s">
        <v>54</v>
      </c>
      <c r="B16" s="263"/>
      <c r="C16" s="264"/>
      <c r="D16" s="272" t="str">
        <f>IF(L5="","",VLOOKUP(L5,$B$47:$E$74,4,0))</f>
        <v/>
      </c>
      <c r="E16" s="273"/>
      <c r="F16" s="249" t="str">
        <f>IF(L5="","",VLOOKUP(L5,$B$47:$F$74,5,0))</f>
        <v/>
      </c>
      <c r="G16" s="250"/>
      <c r="H16" s="187">
        <f>IF(H13="○",$D$16*$AE$5,0)</f>
        <v>0</v>
      </c>
      <c r="I16" s="190"/>
      <c r="J16" s="191"/>
      <c r="K16" s="187">
        <f t="shared" ref="K16" si="9">IF(K13="○",$D$16*$AE$5,0)</f>
        <v>0</v>
      </c>
      <c r="L16" s="190"/>
      <c r="M16" s="191"/>
      <c r="N16" s="187">
        <f t="shared" ref="N16" si="10">IF(N13="○",$D$16*$AE$5,0)</f>
        <v>0</v>
      </c>
      <c r="O16" s="190"/>
      <c r="P16" s="191"/>
      <c r="Q16" s="187">
        <f t="shared" ref="Q16" si="11">IF(Q13="○",$D$16*$AE$5,0)</f>
        <v>0</v>
      </c>
      <c r="R16" s="190"/>
      <c r="S16" s="191"/>
      <c r="T16" s="187">
        <f t="shared" ref="T16" si="12">IF(T13="○",$D$16*$AE$5,0)</f>
        <v>0</v>
      </c>
      <c r="U16" s="190"/>
      <c r="V16" s="191"/>
      <c r="W16" s="187">
        <f t="shared" ref="W16" si="13">IF(W13="○",$D$16*$AE$5,0)</f>
        <v>0</v>
      </c>
      <c r="X16" s="190"/>
      <c r="Y16" s="191"/>
      <c r="Z16" s="187">
        <f t="shared" ref="Z16" si="14">IF(Z13="○",$D$16*$AE$5,0)</f>
        <v>0</v>
      </c>
      <c r="AA16" s="190"/>
      <c r="AB16" s="191"/>
      <c r="AC16" s="187">
        <f t="shared" ref="AC16" si="15">IF(AC13="○",$D$16*$AE$5,0)</f>
        <v>0</v>
      </c>
      <c r="AD16" s="190"/>
      <c r="AE16" s="191"/>
      <c r="AF16" s="187">
        <f t="shared" ref="AF16" si="16">IF(AF13="○",$D$16*$AE$5,0)</f>
        <v>0</v>
      </c>
      <c r="AG16" s="190"/>
      <c r="AH16" s="191"/>
      <c r="AI16" s="203">
        <f t="shared" si="8"/>
        <v>0</v>
      </c>
      <c r="AJ16" s="204"/>
      <c r="AK16" s="204"/>
      <c r="AL16" s="204"/>
      <c r="AM16" s="205"/>
      <c r="AQ16" s="262" t="s">
        <v>54</v>
      </c>
      <c r="AR16" s="263"/>
      <c r="AS16" s="264"/>
      <c r="AT16" s="272" t="e">
        <f>IF(BB5="","",VLOOKUP(BB5,$AR$47:$AU$74,4,0))</f>
        <v>#N/A</v>
      </c>
      <c r="AU16" s="273"/>
      <c r="AV16" s="249" t="e">
        <f>IF(BB5="","",VLOOKUP(BB5,$B$47:$F$74,5,0))</f>
        <v>#N/A</v>
      </c>
      <c r="AW16" s="250"/>
      <c r="AX16" s="187">
        <f>IF(AX13="○",$AT$16*$BU$5,0)</f>
        <v>0</v>
      </c>
      <c r="AY16" s="190"/>
      <c r="AZ16" s="191"/>
      <c r="BA16" s="187">
        <f>IF(BA13="○",$AT$16*$BU$5,0)</f>
        <v>0</v>
      </c>
      <c r="BB16" s="190"/>
      <c r="BC16" s="191"/>
      <c r="BD16" s="187">
        <f t="shared" ref="BD16" si="17">IF(BD13="○",$AT$16*$BU$5,0)</f>
        <v>0</v>
      </c>
      <c r="BE16" s="190"/>
      <c r="BF16" s="191"/>
      <c r="BG16" s="187">
        <f t="shared" ref="BG16" si="18">IF(BG13="○",$AT$16*$BU$5,0)</f>
        <v>0</v>
      </c>
      <c r="BH16" s="190"/>
      <c r="BI16" s="191"/>
      <c r="BJ16" s="187">
        <f t="shared" ref="BJ16" si="19">IF(BJ13="○",$AT$16*$BU$5,0)</f>
        <v>0</v>
      </c>
      <c r="BK16" s="190"/>
      <c r="BL16" s="191"/>
      <c r="BM16" s="187">
        <f t="shared" ref="BM16" si="20">IF(BM13="○",$AT$16*$BU$5,0)</f>
        <v>0</v>
      </c>
      <c r="BN16" s="190"/>
      <c r="BO16" s="191"/>
      <c r="BP16" s="187">
        <f t="shared" ref="BP16" si="21">IF(BP13="○",$AT$16*$BU$5,0)</f>
        <v>0</v>
      </c>
      <c r="BQ16" s="190"/>
      <c r="BR16" s="191"/>
      <c r="BS16" s="187">
        <f t="shared" ref="BS16" si="22">IF(BS13="○",$AT$16*$BU$5,0)</f>
        <v>0</v>
      </c>
      <c r="BT16" s="190"/>
      <c r="BU16" s="191"/>
      <c r="BV16" s="187">
        <f t="shared" ref="BV16" si="23">IF(BV13="○",$AT$16*$BU$5,0)</f>
        <v>0</v>
      </c>
      <c r="BW16" s="190"/>
      <c r="BX16" s="191"/>
      <c r="BY16" s="203">
        <f t="shared" ref="BY16:BY18" si="24">SUM(AX16:BX16)</f>
        <v>0</v>
      </c>
      <c r="BZ16" s="204"/>
      <c r="CA16" s="204"/>
      <c r="CB16" s="204"/>
      <c r="CC16" s="205"/>
      <c r="CD16" s="129"/>
      <c r="CE16" s="129"/>
      <c r="CF16" s="129"/>
    </row>
    <row r="17" spans="1:84" ht="24" customHeight="1" x14ac:dyDescent="0.15">
      <c r="A17" s="262" t="s">
        <v>78</v>
      </c>
      <c r="B17" s="263"/>
      <c r="C17" s="264"/>
      <c r="D17" s="272" t="str">
        <f>IF(L5="","",VLOOKUP(L5,$B$47:$I$74,8,0))</f>
        <v/>
      </c>
      <c r="E17" s="273"/>
      <c r="F17" s="249" t="s">
        <v>79</v>
      </c>
      <c r="G17" s="317"/>
      <c r="H17" s="187">
        <f t="shared" ref="H17" si="25">IF(H13="○",$D$17*$AJ$5,0)</f>
        <v>0</v>
      </c>
      <c r="I17" s="190"/>
      <c r="J17" s="191"/>
      <c r="K17" s="187">
        <f t="shared" ref="K17:AC17" si="26">IF(K13="○",$D$17*$AJ$5,0)</f>
        <v>0</v>
      </c>
      <c r="L17" s="190"/>
      <c r="M17" s="191"/>
      <c r="N17" s="187">
        <f t="shared" si="26"/>
        <v>0</v>
      </c>
      <c r="O17" s="190"/>
      <c r="P17" s="191"/>
      <c r="Q17" s="187">
        <f t="shared" si="26"/>
        <v>0</v>
      </c>
      <c r="R17" s="190"/>
      <c r="S17" s="191"/>
      <c r="T17" s="187">
        <f t="shared" si="26"/>
        <v>0</v>
      </c>
      <c r="U17" s="190"/>
      <c r="V17" s="191"/>
      <c r="W17" s="187">
        <f t="shared" si="26"/>
        <v>0</v>
      </c>
      <c r="X17" s="190"/>
      <c r="Y17" s="191"/>
      <c r="Z17" s="187">
        <f t="shared" si="26"/>
        <v>0</v>
      </c>
      <c r="AA17" s="190"/>
      <c r="AB17" s="191"/>
      <c r="AC17" s="187">
        <f t="shared" si="26"/>
        <v>0</v>
      </c>
      <c r="AD17" s="190"/>
      <c r="AE17" s="191"/>
      <c r="AF17" s="187">
        <f t="shared" ref="AF17" si="27">IF(AF13="○",$D$17*$AJ$5,0)</f>
        <v>0</v>
      </c>
      <c r="AG17" s="190"/>
      <c r="AH17" s="191"/>
      <c r="AI17" s="203">
        <f t="shared" si="8"/>
        <v>0</v>
      </c>
      <c r="AJ17" s="204"/>
      <c r="AK17" s="204"/>
      <c r="AL17" s="204"/>
      <c r="AM17" s="205"/>
      <c r="AQ17" s="262" t="s">
        <v>78</v>
      </c>
      <c r="AR17" s="263"/>
      <c r="AS17" s="264"/>
      <c r="AT17" s="272" t="e">
        <f>IF(BB5="","",VLOOKUP(BB5,$AR$47:$AY$74,8,0))</f>
        <v>#N/A</v>
      </c>
      <c r="AU17" s="273"/>
      <c r="AV17" s="249" t="s">
        <v>79</v>
      </c>
      <c r="AW17" s="317"/>
      <c r="AX17" s="187">
        <f>IF(AX13="○",$AT$17*$BZ$5,0)</f>
        <v>0</v>
      </c>
      <c r="AY17" s="190"/>
      <c r="AZ17" s="191"/>
      <c r="BA17" s="187">
        <f>IF(BA13="○",$AT$17*$BZ$5,0)</f>
        <v>0</v>
      </c>
      <c r="BB17" s="190"/>
      <c r="BC17" s="191"/>
      <c r="BD17" s="187">
        <f>IF(BD13="○",$AT$17*$BZ$5,0)</f>
        <v>0</v>
      </c>
      <c r="BE17" s="190"/>
      <c r="BF17" s="191"/>
      <c r="BG17" s="187">
        <f>IF(BG13="○",$AT$17*$BZ$5,0)</f>
        <v>0</v>
      </c>
      <c r="BH17" s="190"/>
      <c r="BI17" s="191"/>
      <c r="BJ17" s="187">
        <f>IF(BJ13="○",$AT$17*$BZ$5,0)</f>
        <v>0</v>
      </c>
      <c r="BK17" s="190"/>
      <c r="BL17" s="191"/>
      <c r="BM17" s="187">
        <f>IF(BM13="○",$AT$17*$BZ$5,0)</f>
        <v>0</v>
      </c>
      <c r="BN17" s="190"/>
      <c r="BO17" s="191"/>
      <c r="BP17" s="187">
        <f>IF(BP13="○",$AT$17*$BZ$5,0)</f>
        <v>0</v>
      </c>
      <c r="BQ17" s="190"/>
      <c r="BR17" s="191"/>
      <c r="BS17" s="187">
        <f>IF(BS13="○",$AT$17*$BZ$5,0)</f>
        <v>0</v>
      </c>
      <c r="BT17" s="190"/>
      <c r="BU17" s="191"/>
      <c r="BV17" s="187">
        <f>IF(BV13="○",$AT$17*$BZ$5,0)</f>
        <v>0</v>
      </c>
      <c r="BW17" s="190"/>
      <c r="BX17" s="191"/>
      <c r="BY17" s="203">
        <f t="shared" si="24"/>
        <v>0</v>
      </c>
      <c r="BZ17" s="204"/>
      <c r="CA17" s="204"/>
      <c r="CB17" s="204"/>
      <c r="CC17" s="205"/>
      <c r="CD17" s="129"/>
      <c r="CE17" s="129"/>
      <c r="CF17" s="129"/>
    </row>
    <row r="18" spans="1:84" ht="24" customHeight="1" x14ac:dyDescent="0.15">
      <c r="A18" s="262" t="s">
        <v>55</v>
      </c>
      <c r="B18" s="263"/>
      <c r="C18" s="264"/>
      <c r="D18" s="265"/>
      <c r="E18" s="266"/>
      <c r="F18" s="266"/>
      <c r="G18" s="267"/>
      <c r="H18" s="187">
        <f>SUM(H14:J17)</f>
        <v>0</v>
      </c>
      <c r="I18" s="188"/>
      <c r="J18" s="189"/>
      <c r="K18" s="187">
        <f>SUM(K14:M17)</f>
        <v>0</v>
      </c>
      <c r="L18" s="188"/>
      <c r="M18" s="189"/>
      <c r="N18" s="187">
        <f>SUM(N14:P17)</f>
        <v>0</v>
      </c>
      <c r="O18" s="188"/>
      <c r="P18" s="189"/>
      <c r="Q18" s="187">
        <f>SUM(Q14:S17)</f>
        <v>0</v>
      </c>
      <c r="R18" s="188"/>
      <c r="S18" s="189"/>
      <c r="T18" s="187">
        <f>SUM(T14:V17)</f>
        <v>0</v>
      </c>
      <c r="U18" s="188"/>
      <c r="V18" s="189"/>
      <c r="W18" s="187">
        <f>SUM(W14:Y17)</f>
        <v>0</v>
      </c>
      <c r="X18" s="188"/>
      <c r="Y18" s="189"/>
      <c r="Z18" s="187">
        <f>SUM(Z14:AB17)</f>
        <v>0</v>
      </c>
      <c r="AA18" s="188"/>
      <c r="AB18" s="189"/>
      <c r="AC18" s="187">
        <f>SUM(AC14:AE17)</f>
        <v>0</v>
      </c>
      <c r="AD18" s="188"/>
      <c r="AE18" s="189"/>
      <c r="AF18" s="187">
        <f>SUM(AF14:AH17)</f>
        <v>0</v>
      </c>
      <c r="AG18" s="188"/>
      <c r="AH18" s="189"/>
      <c r="AI18" s="203">
        <f t="shared" si="8"/>
        <v>0</v>
      </c>
      <c r="AJ18" s="204"/>
      <c r="AK18" s="204"/>
      <c r="AL18" s="204"/>
      <c r="AM18" s="205"/>
      <c r="AQ18" s="262" t="s">
        <v>55</v>
      </c>
      <c r="AR18" s="263"/>
      <c r="AS18" s="264"/>
      <c r="AT18" s="265"/>
      <c r="AU18" s="266"/>
      <c r="AV18" s="266"/>
      <c r="AW18" s="267"/>
      <c r="AX18" s="187" t="e">
        <f>SUM(AX14:AZ17)</f>
        <v>#N/A</v>
      </c>
      <c r="AY18" s="188"/>
      <c r="AZ18" s="189"/>
      <c r="BA18" s="187" t="e">
        <f>SUM(BA14:BC17)</f>
        <v>#N/A</v>
      </c>
      <c r="BB18" s="188"/>
      <c r="BC18" s="189"/>
      <c r="BD18" s="187" t="e">
        <f>SUM(BD14:BF17)</f>
        <v>#N/A</v>
      </c>
      <c r="BE18" s="188"/>
      <c r="BF18" s="189"/>
      <c r="BG18" s="187" t="e">
        <f>SUM(BG14:BI17)</f>
        <v>#N/A</v>
      </c>
      <c r="BH18" s="188"/>
      <c r="BI18" s="189"/>
      <c r="BJ18" s="187" t="e">
        <f>SUM(BJ14:BL17)</f>
        <v>#N/A</v>
      </c>
      <c r="BK18" s="188"/>
      <c r="BL18" s="189"/>
      <c r="BM18" s="187" t="e">
        <f>SUM(BM14:BO17)</f>
        <v>#N/A</v>
      </c>
      <c r="BN18" s="188"/>
      <c r="BO18" s="189"/>
      <c r="BP18" s="187" t="e">
        <f>SUM(BP14:BR17)</f>
        <v>#N/A</v>
      </c>
      <c r="BQ18" s="188"/>
      <c r="BR18" s="189"/>
      <c r="BS18" s="187" t="e">
        <f>SUM(BS14:BU17)</f>
        <v>#N/A</v>
      </c>
      <c r="BT18" s="188"/>
      <c r="BU18" s="189"/>
      <c r="BV18" s="187" t="e">
        <f>SUM(BV14:BX17)</f>
        <v>#N/A</v>
      </c>
      <c r="BW18" s="188"/>
      <c r="BX18" s="189"/>
      <c r="BY18" s="203" t="e">
        <f t="shared" si="24"/>
        <v>#N/A</v>
      </c>
      <c r="BZ18" s="204"/>
      <c r="CA18" s="204"/>
      <c r="CB18" s="204"/>
      <c r="CC18" s="205"/>
      <c r="CD18" s="129"/>
      <c r="CE18" s="129"/>
      <c r="CF18" s="129"/>
    </row>
    <row r="19" spans="1:84" ht="12" customHeight="1" x14ac:dyDescent="0.15">
      <c r="A19" s="19"/>
      <c r="B19" s="19"/>
      <c r="C19" s="19"/>
      <c r="D19" s="19"/>
      <c r="E19" s="19"/>
      <c r="F19" s="20"/>
      <c r="G19" s="20"/>
      <c r="H19" s="20"/>
      <c r="I19" s="20"/>
      <c r="J19" s="2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Q19" s="19"/>
      <c r="AR19" s="19"/>
      <c r="AS19" s="19"/>
      <c r="AT19" s="19"/>
      <c r="AU19" s="19"/>
      <c r="AV19" s="20"/>
      <c r="AW19" s="20"/>
      <c r="AX19" s="20"/>
      <c r="AY19" s="20"/>
      <c r="AZ19" s="2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</row>
    <row r="20" spans="1:84" ht="34.5" customHeight="1" x14ac:dyDescent="0.15">
      <c r="A20" s="121" t="s">
        <v>132</v>
      </c>
      <c r="B20" s="19"/>
      <c r="C20" s="19"/>
      <c r="D20" s="19"/>
      <c r="E20" s="19"/>
      <c r="F20" s="20"/>
      <c r="G20" s="20"/>
      <c r="H20" s="20"/>
      <c r="I20" s="20"/>
      <c r="J20" s="2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Q20" s="121" t="s">
        <v>132</v>
      </c>
      <c r="AR20" s="19"/>
      <c r="AS20" s="19"/>
      <c r="AT20" s="19"/>
      <c r="AU20" s="19"/>
      <c r="AV20" s="20"/>
      <c r="AW20" s="20"/>
      <c r="AX20" s="20"/>
      <c r="AY20" s="20"/>
      <c r="AZ20" s="2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</row>
    <row r="21" spans="1:84" ht="21.75" customHeight="1" x14ac:dyDescent="0.15">
      <c r="A21" s="98"/>
      <c r="B21" s="239" t="s">
        <v>82</v>
      </c>
      <c r="C21" s="240"/>
      <c r="D21" s="240"/>
      <c r="E21" s="318" t="s">
        <v>84</v>
      </c>
      <c r="F21" s="240"/>
      <c r="G21" s="240"/>
      <c r="H21" s="245" t="s">
        <v>83</v>
      </c>
      <c r="I21" s="319"/>
      <c r="J21" s="319"/>
      <c r="K21" s="247" t="s">
        <v>86</v>
      </c>
      <c r="L21" s="268"/>
      <c r="M21" s="268"/>
      <c r="N21" s="268"/>
      <c r="O21" s="268"/>
      <c r="P21" s="268"/>
      <c r="Q21" s="268"/>
      <c r="R21" s="268"/>
      <c r="S21" s="269"/>
      <c r="T21" s="96"/>
      <c r="U21" s="239" t="s">
        <v>82</v>
      </c>
      <c r="V21" s="240"/>
      <c r="W21" s="240"/>
      <c r="X21" s="318" t="s">
        <v>84</v>
      </c>
      <c r="Y21" s="240"/>
      <c r="Z21" s="240"/>
      <c r="AA21" s="245" t="s">
        <v>83</v>
      </c>
      <c r="AB21" s="319"/>
      <c r="AC21" s="319"/>
      <c r="AD21" s="247" t="s">
        <v>86</v>
      </c>
      <c r="AE21" s="268"/>
      <c r="AF21" s="268"/>
      <c r="AG21" s="268"/>
      <c r="AH21" s="268"/>
      <c r="AI21" s="268"/>
      <c r="AJ21" s="268"/>
      <c r="AK21" s="268"/>
      <c r="AL21" s="269"/>
      <c r="AM21" s="10"/>
      <c r="AQ21" s="98"/>
      <c r="AR21" s="239" t="s">
        <v>82</v>
      </c>
      <c r="AS21" s="240"/>
      <c r="AT21" s="240"/>
      <c r="AU21" s="318" t="s">
        <v>84</v>
      </c>
      <c r="AV21" s="240"/>
      <c r="AW21" s="240"/>
      <c r="AX21" s="245" t="s">
        <v>83</v>
      </c>
      <c r="AY21" s="319"/>
      <c r="AZ21" s="319"/>
      <c r="BA21" s="247" t="s">
        <v>86</v>
      </c>
      <c r="BB21" s="268"/>
      <c r="BC21" s="268"/>
      <c r="BD21" s="268"/>
      <c r="BE21" s="268"/>
      <c r="BF21" s="268"/>
      <c r="BG21" s="268"/>
      <c r="BH21" s="268"/>
      <c r="BI21" s="269"/>
      <c r="BJ21" s="96"/>
      <c r="BK21" s="239" t="s">
        <v>82</v>
      </c>
      <c r="BL21" s="240"/>
      <c r="BM21" s="240"/>
      <c r="BN21" s="318" t="s">
        <v>84</v>
      </c>
      <c r="BO21" s="240"/>
      <c r="BP21" s="240"/>
      <c r="BQ21" s="245" t="s">
        <v>83</v>
      </c>
      <c r="BR21" s="319"/>
      <c r="BS21" s="319"/>
      <c r="BT21" s="247" t="s">
        <v>86</v>
      </c>
      <c r="BU21" s="268"/>
      <c r="BV21" s="268"/>
      <c r="BW21" s="268"/>
      <c r="BX21" s="268"/>
      <c r="BY21" s="268"/>
      <c r="BZ21" s="268"/>
      <c r="CA21" s="268"/>
      <c r="CB21" s="269"/>
      <c r="CC21" s="10"/>
      <c r="CD21" s="10"/>
      <c r="CE21" s="10"/>
      <c r="CF21" s="10"/>
    </row>
    <row r="22" spans="1:84" ht="21.75" customHeight="1" x14ac:dyDescent="0.15">
      <c r="A22" s="104" t="s">
        <v>97</v>
      </c>
      <c r="B22" s="239" t="s">
        <v>98</v>
      </c>
      <c r="C22" s="244"/>
      <c r="D22" s="244"/>
      <c r="E22" s="105">
        <v>5</v>
      </c>
      <c r="F22" s="105">
        <v>0</v>
      </c>
      <c r="G22" s="105">
        <v>0</v>
      </c>
      <c r="H22" s="245" t="s">
        <v>99</v>
      </c>
      <c r="I22" s="246"/>
      <c r="J22" s="246"/>
      <c r="K22" s="247"/>
      <c r="L22" s="248"/>
      <c r="M22" s="247">
        <v>1</v>
      </c>
      <c r="N22" s="248"/>
      <c r="O22" s="97" t="s">
        <v>85</v>
      </c>
      <c r="P22" s="247">
        <v>2</v>
      </c>
      <c r="Q22" s="248"/>
      <c r="R22" s="247">
        <v>3</v>
      </c>
      <c r="S22" s="248"/>
      <c r="T22" s="104" t="s">
        <v>97</v>
      </c>
      <c r="U22" s="239" t="s">
        <v>98</v>
      </c>
      <c r="V22" s="244"/>
      <c r="W22" s="244"/>
      <c r="X22" s="105">
        <v>5</v>
      </c>
      <c r="Y22" s="105">
        <v>0</v>
      </c>
      <c r="Z22" s="105">
        <v>0</v>
      </c>
      <c r="AA22" s="245" t="s">
        <v>100</v>
      </c>
      <c r="AB22" s="246"/>
      <c r="AC22" s="246"/>
      <c r="AD22" s="247"/>
      <c r="AE22" s="248"/>
      <c r="AF22" s="247"/>
      <c r="AG22" s="248"/>
      <c r="AH22" s="97" t="s">
        <v>85</v>
      </c>
      <c r="AI22" s="247">
        <v>4</v>
      </c>
      <c r="AJ22" s="248"/>
      <c r="AK22" s="247">
        <v>5</v>
      </c>
      <c r="AL22" s="248"/>
      <c r="AM22" s="10"/>
      <c r="AQ22" s="104" t="s">
        <v>97</v>
      </c>
      <c r="AR22" s="239" t="s">
        <v>98</v>
      </c>
      <c r="AS22" s="244"/>
      <c r="AT22" s="244"/>
      <c r="AU22" s="105">
        <v>5</v>
      </c>
      <c r="AV22" s="105">
        <v>0</v>
      </c>
      <c r="AW22" s="105">
        <v>0</v>
      </c>
      <c r="AX22" s="245" t="s">
        <v>99</v>
      </c>
      <c r="AY22" s="246"/>
      <c r="AZ22" s="246"/>
      <c r="BA22" s="247"/>
      <c r="BB22" s="248"/>
      <c r="BC22" s="247">
        <v>1</v>
      </c>
      <c r="BD22" s="248"/>
      <c r="BE22" s="97" t="s">
        <v>85</v>
      </c>
      <c r="BF22" s="247">
        <v>2</v>
      </c>
      <c r="BG22" s="248"/>
      <c r="BH22" s="247">
        <v>3</v>
      </c>
      <c r="BI22" s="248"/>
      <c r="BJ22" s="104" t="s">
        <v>97</v>
      </c>
      <c r="BK22" s="239" t="s">
        <v>98</v>
      </c>
      <c r="BL22" s="244"/>
      <c r="BM22" s="244"/>
      <c r="BN22" s="105">
        <v>5</v>
      </c>
      <c r="BO22" s="105">
        <v>0</v>
      </c>
      <c r="BP22" s="105">
        <v>0</v>
      </c>
      <c r="BQ22" s="245" t="s">
        <v>100</v>
      </c>
      <c r="BR22" s="246"/>
      <c r="BS22" s="246"/>
      <c r="BT22" s="247"/>
      <c r="BU22" s="248"/>
      <c r="BV22" s="247"/>
      <c r="BW22" s="248"/>
      <c r="BX22" s="97" t="s">
        <v>85</v>
      </c>
      <c r="BY22" s="247">
        <v>4</v>
      </c>
      <c r="BZ22" s="248"/>
      <c r="CA22" s="247">
        <v>5</v>
      </c>
      <c r="CB22" s="248"/>
      <c r="CC22" s="10"/>
      <c r="CD22" s="10"/>
      <c r="CE22" s="10"/>
      <c r="CF22" s="10"/>
    </row>
    <row r="23" spans="1:84" ht="21.75" customHeight="1" x14ac:dyDescent="0.15">
      <c r="A23" s="99" t="s">
        <v>87</v>
      </c>
      <c r="B23" s="208"/>
      <c r="C23" s="209"/>
      <c r="D23" s="209"/>
      <c r="E23" s="120"/>
      <c r="F23" s="120"/>
      <c r="G23" s="120"/>
      <c r="H23" s="210"/>
      <c r="I23" s="211"/>
      <c r="J23" s="211"/>
      <c r="K23" s="206"/>
      <c r="L23" s="207"/>
      <c r="M23" s="206"/>
      <c r="N23" s="207"/>
      <c r="O23" s="97" t="s">
        <v>85</v>
      </c>
      <c r="P23" s="206"/>
      <c r="Q23" s="207"/>
      <c r="R23" s="206"/>
      <c r="S23" s="207"/>
      <c r="T23" s="97">
        <v>11</v>
      </c>
      <c r="U23" s="212"/>
      <c r="V23" s="213"/>
      <c r="W23" s="214"/>
      <c r="X23" s="106"/>
      <c r="Y23" s="110"/>
      <c r="Z23" s="110"/>
      <c r="AA23" s="241"/>
      <c r="AB23" s="242"/>
      <c r="AC23" s="243"/>
      <c r="AD23" s="199"/>
      <c r="AE23" s="322"/>
      <c r="AF23" s="199"/>
      <c r="AG23" s="322"/>
      <c r="AH23" s="97" t="s">
        <v>85</v>
      </c>
      <c r="AI23" s="199"/>
      <c r="AJ23" s="322"/>
      <c r="AK23" s="199"/>
      <c r="AL23" s="322"/>
      <c r="AM23" s="10"/>
      <c r="AQ23" s="99" t="s">
        <v>87</v>
      </c>
      <c r="AR23" s="324">
        <f>B23</f>
        <v>0</v>
      </c>
      <c r="AS23" s="326"/>
      <c r="AT23" s="325"/>
      <c r="AU23" s="141">
        <f>E23</f>
        <v>0</v>
      </c>
      <c r="AV23" s="141">
        <f t="shared" ref="AV23:AX32" si="28">F23</f>
        <v>0</v>
      </c>
      <c r="AW23" s="141">
        <f t="shared" si="28"/>
        <v>0</v>
      </c>
      <c r="AX23" s="327">
        <f>H23</f>
        <v>0</v>
      </c>
      <c r="AY23" s="328"/>
      <c r="AZ23" s="329"/>
      <c r="BA23" s="324">
        <f>K23</f>
        <v>0</v>
      </c>
      <c r="BB23" s="325"/>
      <c r="BC23" s="324">
        <f>M23</f>
        <v>0</v>
      </c>
      <c r="BD23" s="325"/>
      <c r="BE23" s="97" t="s">
        <v>85</v>
      </c>
      <c r="BF23" s="324">
        <f>P23</f>
        <v>0</v>
      </c>
      <c r="BG23" s="325"/>
      <c r="BH23" s="324">
        <f>R23</f>
        <v>0</v>
      </c>
      <c r="BI23" s="325"/>
      <c r="BJ23" s="97">
        <v>11</v>
      </c>
      <c r="BK23" s="330">
        <f>U23</f>
        <v>0</v>
      </c>
      <c r="BL23" s="326"/>
      <c r="BM23" s="325"/>
      <c r="BN23" s="141">
        <f>X23</f>
        <v>0</v>
      </c>
      <c r="BO23" s="141">
        <f t="shared" ref="BO23:BQ32" si="29">Y23</f>
        <v>0</v>
      </c>
      <c r="BP23" s="141">
        <f t="shared" si="29"/>
        <v>0</v>
      </c>
      <c r="BQ23" s="327">
        <f>AA23</f>
        <v>0</v>
      </c>
      <c r="BR23" s="328"/>
      <c r="BS23" s="329"/>
      <c r="BT23" s="324">
        <f>AD23</f>
        <v>0</v>
      </c>
      <c r="BU23" s="325"/>
      <c r="BV23" s="324">
        <f>AF23</f>
        <v>0</v>
      </c>
      <c r="BW23" s="325"/>
      <c r="BX23" s="97" t="s">
        <v>85</v>
      </c>
      <c r="BY23" s="324">
        <f>AI23</f>
        <v>0</v>
      </c>
      <c r="BZ23" s="325"/>
      <c r="CA23" s="324">
        <f>AK23</f>
        <v>0</v>
      </c>
      <c r="CB23" s="325"/>
      <c r="CC23" s="10"/>
      <c r="CD23" s="10"/>
      <c r="CE23" s="10"/>
      <c r="CF23" s="10"/>
    </row>
    <row r="24" spans="1:84" ht="21.75" customHeight="1" x14ac:dyDescent="0.15">
      <c r="A24" s="99" t="s">
        <v>88</v>
      </c>
      <c r="B24" s="208"/>
      <c r="C24" s="209"/>
      <c r="D24" s="209"/>
      <c r="E24" s="120"/>
      <c r="F24" s="120"/>
      <c r="G24" s="120"/>
      <c r="H24" s="210"/>
      <c r="I24" s="211"/>
      <c r="J24" s="211"/>
      <c r="K24" s="206"/>
      <c r="L24" s="207"/>
      <c r="M24" s="206"/>
      <c r="N24" s="207"/>
      <c r="O24" s="97" t="s">
        <v>85</v>
      </c>
      <c r="P24" s="206"/>
      <c r="Q24" s="207"/>
      <c r="R24" s="206"/>
      <c r="S24" s="207"/>
      <c r="T24" s="97">
        <v>12</v>
      </c>
      <c r="U24" s="195"/>
      <c r="V24" s="196"/>
      <c r="W24" s="196"/>
      <c r="X24" s="106"/>
      <c r="Y24" s="110"/>
      <c r="Z24" s="110"/>
      <c r="AA24" s="197"/>
      <c r="AB24" s="198"/>
      <c r="AC24" s="198"/>
      <c r="AD24" s="199"/>
      <c r="AE24" s="200"/>
      <c r="AF24" s="199"/>
      <c r="AG24" s="200"/>
      <c r="AH24" s="97" t="s">
        <v>85</v>
      </c>
      <c r="AI24" s="199"/>
      <c r="AJ24" s="200"/>
      <c r="AK24" s="199"/>
      <c r="AL24" s="200"/>
      <c r="AM24" s="10"/>
      <c r="AQ24" s="99" t="s">
        <v>88</v>
      </c>
      <c r="AR24" s="324">
        <f t="shared" ref="AR24:AR32" si="30">B24</f>
        <v>0</v>
      </c>
      <c r="AS24" s="326"/>
      <c r="AT24" s="325"/>
      <c r="AU24" s="141">
        <f t="shared" ref="AU24:AU32" si="31">E24</f>
        <v>0</v>
      </c>
      <c r="AV24" s="141">
        <f t="shared" si="28"/>
        <v>0</v>
      </c>
      <c r="AW24" s="141">
        <f t="shared" si="28"/>
        <v>0</v>
      </c>
      <c r="AX24" s="327">
        <f t="shared" si="28"/>
        <v>0</v>
      </c>
      <c r="AY24" s="328"/>
      <c r="AZ24" s="329"/>
      <c r="BA24" s="324">
        <f t="shared" ref="BA24:BA31" si="32">K24</f>
        <v>0</v>
      </c>
      <c r="BB24" s="325"/>
      <c r="BC24" s="324">
        <f t="shared" ref="BC24:BC32" si="33">M24</f>
        <v>0</v>
      </c>
      <c r="BD24" s="325"/>
      <c r="BE24" s="97" t="s">
        <v>85</v>
      </c>
      <c r="BF24" s="324">
        <f t="shared" ref="BF24:BF31" si="34">P24</f>
        <v>0</v>
      </c>
      <c r="BG24" s="325"/>
      <c r="BH24" s="324">
        <f t="shared" ref="BH24:BH32" si="35">R24</f>
        <v>0</v>
      </c>
      <c r="BI24" s="325"/>
      <c r="BJ24" s="97">
        <v>12</v>
      </c>
      <c r="BK24" s="330">
        <f t="shared" ref="BK24:BK32" si="36">U24</f>
        <v>0</v>
      </c>
      <c r="BL24" s="326"/>
      <c r="BM24" s="325"/>
      <c r="BN24" s="141">
        <f t="shared" ref="BN24:BN32" si="37">X24</f>
        <v>0</v>
      </c>
      <c r="BO24" s="141">
        <f t="shared" si="29"/>
        <v>0</v>
      </c>
      <c r="BP24" s="141">
        <f t="shared" si="29"/>
        <v>0</v>
      </c>
      <c r="BQ24" s="327">
        <f t="shared" si="29"/>
        <v>0</v>
      </c>
      <c r="BR24" s="328"/>
      <c r="BS24" s="329"/>
      <c r="BT24" s="324">
        <f t="shared" ref="BT24:BT32" si="38">AD24</f>
        <v>0</v>
      </c>
      <c r="BU24" s="325"/>
      <c r="BV24" s="324">
        <f t="shared" ref="BV24:BV32" si="39">AF24</f>
        <v>0</v>
      </c>
      <c r="BW24" s="325"/>
      <c r="BX24" s="97" t="s">
        <v>85</v>
      </c>
      <c r="BY24" s="324">
        <f t="shared" ref="BY24:BY32" si="40">AI24</f>
        <v>0</v>
      </c>
      <c r="BZ24" s="325"/>
      <c r="CA24" s="324">
        <f t="shared" ref="CA24:CA32" si="41">AK24</f>
        <v>0</v>
      </c>
      <c r="CB24" s="325"/>
      <c r="CC24" s="10"/>
      <c r="CD24" s="10"/>
      <c r="CE24" s="10"/>
      <c r="CF24" s="10"/>
    </row>
    <row r="25" spans="1:84" ht="21.75" customHeight="1" x14ac:dyDescent="0.15">
      <c r="A25" s="99" t="s">
        <v>89</v>
      </c>
      <c r="B25" s="208"/>
      <c r="C25" s="209"/>
      <c r="D25" s="209"/>
      <c r="E25" s="120"/>
      <c r="F25" s="120"/>
      <c r="G25" s="120"/>
      <c r="H25" s="210"/>
      <c r="I25" s="211"/>
      <c r="J25" s="211"/>
      <c r="K25" s="206"/>
      <c r="L25" s="207"/>
      <c r="M25" s="206"/>
      <c r="N25" s="207"/>
      <c r="O25" s="97" t="s">
        <v>85</v>
      </c>
      <c r="P25" s="206"/>
      <c r="Q25" s="207"/>
      <c r="R25" s="206"/>
      <c r="S25" s="207"/>
      <c r="T25" s="97">
        <v>13</v>
      </c>
      <c r="U25" s="195"/>
      <c r="V25" s="196"/>
      <c r="W25" s="196"/>
      <c r="X25" s="106"/>
      <c r="Y25" s="110"/>
      <c r="Z25" s="110"/>
      <c r="AA25" s="197"/>
      <c r="AB25" s="198"/>
      <c r="AC25" s="198"/>
      <c r="AD25" s="199"/>
      <c r="AE25" s="200"/>
      <c r="AF25" s="199"/>
      <c r="AG25" s="200"/>
      <c r="AH25" s="97" t="s">
        <v>85</v>
      </c>
      <c r="AI25" s="199"/>
      <c r="AJ25" s="200"/>
      <c r="AK25" s="199"/>
      <c r="AL25" s="200"/>
      <c r="AM25" s="10"/>
      <c r="AQ25" s="99" t="s">
        <v>89</v>
      </c>
      <c r="AR25" s="324">
        <f t="shared" si="30"/>
        <v>0</v>
      </c>
      <c r="AS25" s="326"/>
      <c r="AT25" s="325"/>
      <c r="AU25" s="141">
        <f t="shared" si="31"/>
        <v>0</v>
      </c>
      <c r="AV25" s="141">
        <f t="shared" si="28"/>
        <v>0</v>
      </c>
      <c r="AW25" s="141">
        <f t="shared" si="28"/>
        <v>0</v>
      </c>
      <c r="AX25" s="327">
        <f t="shared" si="28"/>
        <v>0</v>
      </c>
      <c r="AY25" s="328"/>
      <c r="AZ25" s="329"/>
      <c r="BA25" s="324">
        <f t="shared" si="32"/>
        <v>0</v>
      </c>
      <c r="BB25" s="325"/>
      <c r="BC25" s="324">
        <f t="shared" si="33"/>
        <v>0</v>
      </c>
      <c r="BD25" s="325"/>
      <c r="BE25" s="97" t="s">
        <v>85</v>
      </c>
      <c r="BF25" s="324">
        <f t="shared" si="34"/>
        <v>0</v>
      </c>
      <c r="BG25" s="325"/>
      <c r="BH25" s="324">
        <f t="shared" si="35"/>
        <v>0</v>
      </c>
      <c r="BI25" s="325"/>
      <c r="BJ25" s="97">
        <v>13</v>
      </c>
      <c r="BK25" s="330">
        <f t="shared" si="36"/>
        <v>0</v>
      </c>
      <c r="BL25" s="326"/>
      <c r="BM25" s="325"/>
      <c r="BN25" s="141">
        <f t="shared" si="37"/>
        <v>0</v>
      </c>
      <c r="BO25" s="141">
        <f t="shared" si="29"/>
        <v>0</v>
      </c>
      <c r="BP25" s="141">
        <f t="shared" si="29"/>
        <v>0</v>
      </c>
      <c r="BQ25" s="327">
        <f t="shared" si="29"/>
        <v>0</v>
      </c>
      <c r="BR25" s="328"/>
      <c r="BS25" s="329"/>
      <c r="BT25" s="324">
        <f t="shared" si="38"/>
        <v>0</v>
      </c>
      <c r="BU25" s="325"/>
      <c r="BV25" s="324">
        <f t="shared" si="39"/>
        <v>0</v>
      </c>
      <c r="BW25" s="325"/>
      <c r="BX25" s="97" t="s">
        <v>85</v>
      </c>
      <c r="BY25" s="324">
        <f t="shared" si="40"/>
        <v>0</v>
      </c>
      <c r="BZ25" s="325"/>
      <c r="CA25" s="324">
        <f t="shared" si="41"/>
        <v>0</v>
      </c>
      <c r="CB25" s="325"/>
      <c r="CC25" s="10"/>
      <c r="CD25" s="10"/>
      <c r="CE25" s="10"/>
      <c r="CF25" s="10"/>
    </row>
    <row r="26" spans="1:84" ht="21.75" customHeight="1" x14ac:dyDescent="0.15">
      <c r="A26" s="99" t="s">
        <v>90</v>
      </c>
      <c r="B26" s="195"/>
      <c r="C26" s="196"/>
      <c r="D26" s="196"/>
      <c r="E26" s="106"/>
      <c r="F26" s="110"/>
      <c r="G26" s="110"/>
      <c r="H26" s="197"/>
      <c r="I26" s="198"/>
      <c r="J26" s="198"/>
      <c r="K26" s="199"/>
      <c r="L26" s="321"/>
      <c r="M26" s="199"/>
      <c r="N26" s="321"/>
      <c r="O26" s="97" t="s">
        <v>85</v>
      </c>
      <c r="P26" s="199"/>
      <c r="Q26" s="200"/>
      <c r="R26" s="199"/>
      <c r="S26" s="200"/>
      <c r="T26" s="97">
        <v>14</v>
      </c>
      <c r="U26" s="195"/>
      <c r="V26" s="196"/>
      <c r="W26" s="196"/>
      <c r="X26" s="106"/>
      <c r="Y26" s="110"/>
      <c r="Z26" s="110"/>
      <c r="AA26" s="197"/>
      <c r="AB26" s="198"/>
      <c r="AC26" s="198"/>
      <c r="AD26" s="199"/>
      <c r="AE26" s="200"/>
      <c r="AF26" s="199"/>
      <c r="AG26" s="200"/>
      <c r="AH26" s="97" t="s">
        <v>85</v>
      </c>
      <c r="AI26" s="199"/>
      <c r="AJ26" s="200"/>
      <c r="AK26" s="199"/>
      <c r="AL26" s="200"/>
      <c r="AM26" s="10"/>
      <c r="AQ26" s="99" t="s">
        <v>90</v>
      </c>
      <c r="AR26" s="324">
        <f t="shared" si="30"/>
        <v>0</v>
      </c>
      <c r="AS26" s="326"/>
      <c r="AT26" s="325"/>
      <c r="AU26" s="141">
        <f t="shared" si="31"/>
        <v>0</v>
      </c>
      <c r="AV26" s="141">
        <f t="shared" si="28"/>
        <v>0</v>
      </c>
      <c r="AW26" s="141">
        <f t="shared" si="28"/>
        <v>0</v>
      </c>
      <c r="AX26" s="327">
        <f t="shared" si="28"/>
        <v>0</v>
      </c>
      <c r="AY26" s="328"/>
      <c r="AZ26" s="329"/>
      <c r="BA26" s="324">
        <f t="shared" si="32"/>
        <v>0</v>
      </c>
      <c r="BB26" s="325"/>
      <c r="BC26" s="324">
        <f t="shared" si="33"/>
        <v>0</v>
      </c>
      <c r="BD26" s="325"/>
      <c r="BE26" s="97" t="s">
        <v>85</v>
      </c>
      <c r="BF26" s="324">
        <f t="shared" si="34"/>
        <v>0</v>
      </c>
      <c r="BG26" s="325"/>
      <c r="BH26" s="324">
        <f t="shared" si="35"/>
        <v>0</v>
      </c>
      <c r="BI26" s="325"/>
      <c r="BJ26" s="97">
        <v>14</v>
      </c>
      <c r="BK26" s="330">
        <f t="shared" si="36"/>
        <v>0</v>
      </c>
      <c r="BL26" s="326"/>
      <c r="BM26" s="325"/>
      <c r="BN26" s="141">
        <f t="shared" si="37"/>
        <v>0</v>
      </c>
      <c r="BO26" s="141">
        <f t="shared" si="29"/>
        <v>0</v>
      </c>
      <c r="BP26" s="141">
        <f t="shared" si="29"/>
        <v>0</v>
      </c>
      <c r="BQ26" s="327">
        <f t="shared" si="29"/>
        <v>0</v>
      </c>
      <c r="BR26" s="328"/>
      <c r="BS26" s="329"/>
      <c r="BT26" s="324">
        <f t="shared" si="38"/>
        <v>0</v>
      </c>
      <c r="BU26" s="325"/>
      <c r="BV26" s="324">
        <f t="shared" si="39"/>
        <v>0</v>
      </c>
      <c r="BW26" s="325"/>
      <c r="BX26" s="97" t="s">
        <v>85</v>
      </c>
      <c r="BY26" s="324">
        <f t="shared" si="40"/>
        <v>0</v>
      </c>
      <c r="BZ26" s="325"/>
      <c r="CA26" s="324">
        <f t="shared" si="41"/>
        <v>0</v>
      </c>
      <c r="CB26" s="325"/>
      <c r="CC26" s="10"/>
      <c r="CD26" s="10"/>
      <c r="CE26" s="10"/>
      <c r="CF26" s="10"/>
    </row>
    <row r="27" spans="1:84" ht="21.75" customHeight="1" x14ac:dyDescent="0.15">
      <c r="A27" s="99" t="s">
        <v>91</v>
      </c>
      <c r="B27" s="195"/>
      <c r="C27" s="196"/>
      <c r="D27" s="196"/>
      <c r="E27" s="106"/>
      <c r="F27" s="110"/>
      <c r="G27" s="110"/>
      <c r="H27" s="197"/>
      <c r="I27" s="198"/>
      <c r="J27" s="198"/>
      <c r="K27" s="199"/>
      <c r="L27" s="200"/>
      <c r="M27" s="199"/>
      <c r="N27" s="200"/>
      <c r="O27" s="97" t="s">
        <v>85</v>
      </c>
      <c r="P27" s="199"/>
      <c r="Q27" s="200"/>
      <c r="R27" s="199"/>
      <c r="S27" s="200"/>
      <c r="T27" s="97">
        <v>15</v>
      </c>
      <c r="U27" s="195"/>
      <c r="V27" s="196"/>
      <c r="W27" s="196"/>
      <c r="X27" s="106"/>
      <c r="Y27" s="110"/>
      <c r="Z27" s="110"/>
      <c r="AA27" s="197"/>
      <c r="AB27" s="198"/>
      <c r="AC27" s="198"/>
      <c r="AD27" s="199"/>
      <c r="AE27" s="200"/>
      <c r="AF27" s="199"/>
      <c r="AG27" s="200"/>
      <c r="AH27" s="97" t="s">
        <v>85</v>
      </c>
      <c r="AI27" s="199"/>
      <c r="AJ27" s="200"/>
      <c r="AK27" s="199"/>
      <c r="AL27" s="200"/>
      <c r="AM27" s="10"/>
      <c r="AQ27" s="99" t="s">
        <v>91</v>
      </c>
      <c r="AR27" s="324">
        <f t="shared" si="30"/>
        <v>0</v>
      </c>
      <c r="AS27" s="326"/>
      <c r="AT27" s="325"/>
      <c r="AU27" s="141">
        <f t="shared" si="31"/>
        <v>0</v>
      </c>
      <c r="AV27" s="141">
        <f>F27</f>
        <v>0</v>
      </c>
      <c r="AW27" s="141">
        <f t="shared" si="28"/>
        <v>0</v>
      </c>
      <c r="AX27" s="327">
        <f t="shared" si="28"/>
        <v>0</v>
      </c>
      <c r="AY27" s="328"/>
      <c r="AZ27" s="329"/>
      <c r="BA27" s="324">
        <f t="shared" si="32"/>
        <v>0</v>
      </c>
      <c r="BB27" s="325"/>
      <c r="BC27" s="324">
        <f t="shared" si="33"/>
        <v>0</v>
      </c>
      <c r="BD27" s="325"/>
      <c r="BE27" s="97" t="s">
        <v>85</v>
      </c>
      <c r="BF27" s="324">
        <f t="shared" si="34"/>
        <v>0</v>
      </c>
      <c r="BG27" s="325"/>
      <c r="BH27" s="324">
        <f t="shared" si="35"/>
        <v>0</v>
      </c>
      <c r="BI27" s="325"/>
      <c r="BJ27" s="97">
        <v>15</v>
      </c>
      <c r="BK27" s="330">
        <f t="shared" si="36"/>
        <v>0</v>
      </c>
      <c r="BL27" s="326"/>
      <c r="BM27" s="325"/>
      <c r="BN27" s="141">
        <f t="shared" si="37"/>
        <v>0</v>
      </c>
      <c r="BO27" s="141">
        <f t="shared" si="29"/>
        <v>0</v>
      </c>
      <c r="BP27" s="141">
        <f t="shared" si="29"/>
        <v>0</v>
      </c>
      <c r="BQ27" s="327">
        <f t="shared" si="29"/>
        <v>0</v>
      </c>
      <c r="BR27" s="328"/>
      <c r="BS27" s="329"/>
      <c r="BT27" s="324">
        <f t="shared" si="38"/>
        <v>0</v>
      </c>
      <c r="BU27" s="325"/>
      <c r="BV27" s="324">
        <f t="shared" si="39"/>
        <v>0</v>
      </c>
      <c r="BW27" s="325"/>
      <c r="BX27" s="97" t="s">
        <v>85</v>
      </c>
      <c r="BY27" s="324">
        <f t="shared" si="40"/>
        <v>0</v>
      </c>
      <c r="BZ27" s="325"/>
      <c r="CA27" s="324">
        <f t="shared" si="41"/>
        <v>0</v>
      </c>
      <c r="CB27" s="325"/>
      <c r="CC27" s="10"/>
      <c r="CD27" s="10"/>
      <c r="CE27" s="10"/>
      <c r="CF27" s="10"/>
    </row>
    <row r="28" spans="1:84" ht="21.75" customHeight="1" x14ac:dyDescent="0.15">
      <c r="A28" s="99" t="s">
        <v>92</v>
      </c>
      <c r="B28" s="195"/>
      <c r="C28" s="196"/>
      <c r="D28" s="196"/>
      <c r="E28" s="106"/>
      <c r="F28" s="110"/>
      <c r="G28" s="110"/>
      <c r="H28" s="197"/>
      <c r="I28" s="198"/>
      <c r="J28" s="198"/>
      <c r="K28" s="199"/>
      <c r="L28" s="200"/>
      <c r="M28" s="199"/>
      <c r="N28" s="200"/>
      <c r="O28" s="97" t="s">
        <v>85</v>
      </c>
      <c r="P28" s="199"/>
      <c r="Q28" s="200"/>
      <c r="R28" s="199"/>
      <c r="S28" s="200"/>
      <c r="T28" s="97">
        <v>16</v>
      </c>
      <c r="U28" s="195"/>
      <c r="V28" s="196"/>
      <c r="W28" s="196"/>
      <c r="X28" s="106"/>
      <c r="Y28" s="110"/>
      <c r="Z28" s="110"/>
      <c r="AA28" s="197"/>
      <c r="AB28" s="198"/>
      <c r="AC28" s="198"/>
      <c r="AD28" s="199"/>
      <c r="AE28" s="200"/>
      <c r="AF28" s="199"/>
      <c r="AG28" s="200"/>
      <c r="AH28" s="97" t="s">
        <v>85</v>
      </c>
      <c r="AI28" s="199"/>
      <c r="AJ28" s="200"/>
      <c r="AK28" s="199"/>
      <c r="AL28" s="200"/>
      <c r="AM28" s="10"/>
      <c r="AQ28" s="99" t="s">
        <v>92</v>
      </c>
      <c r="AR28" s="324">
        <f t="shared" si="30"/>
        <v>0</v>
      </c>
      <c r="AS28" s="326"/>
      <c r="AT28" s="325"/>
      <c r="AU28" s="141">
        <f t="shared" si="31"/>
        <v>0</v>
      </c>
      <c r="AV28" s="141">
        <f t="shared" si="28"/>
        <v>0</v>
      </c>
      <c r="AW28" s="141">
        <f t="shared" si="28"/>
        <v>0</v>
      </c>
      <c r="AX28" s="327">
        <f t="shared" si="28"/>
        <v>0</v>
      </c>
      <c r="AY28" s="328"/>
      <c r="AZ28" s="329"/>
      <c r="BA28" s="324">
        <f t="shared" si="32"/>
        <v>0</v>
      </c>
      <c r="BB28" s="325"/>
      <c r="BC28" s="324">
        <f t="shared" si="33"/>
        <v>0</v>
      </c>
      <c r="BD28" s="325"/>
      <c r="BE28" s="97" t="s">
        <v>85</v>
      </c>
      <c r="BF28" s="324">
        <f t="shared" si="34"/>
        <v>0</v>
      </c>
      <c r="BG28" s="325"/>
      <c r="BH28" s="324">
        <f t="shared" si="35"/>
        <v>0</v>
      </c>
      <c r="BI28" s="325"/>
      <c r="BJ28" s="97">
        <v>16</v>
      </c>
      <c r="BK28" s="330">
        <f t="shared" si="36"/>
        <v>0</v>
      </c>
      <c r="BL28" s="326"/>
      <c r="BM28" s="325"/>
      <c r="BN28" s="141">
        <f t="shared" si="37"/>
        <v>0</v>
      </c>
      <c r="BO28" s="141">
        <f t="shared" si="29"/>
        <v>0</v>
      </c>
      <c r="BP28" s="141">
        <f t="shared" si="29"/>
        <v>0</v>
      </c>
      <c r="BQ28" s="327">
        <f t="shared" si="29"/>
        <v>0</v>
      </c>
      <c r="BR28" s="328"/>
      <c r="BS28" s="329"/>
      <c r="BT28" s="324">
        <f t="shared" si="38"/>
        <v>0</v>
      </c>
      <c r="BU28" s="325"/>
      <c r="BV28" s="324">
        <f t="shared" si="39"/>
        <v>0</v>
      </c>
      <c r="BW28" s="325"/>
      <c r="BX28" s="97" t="s">
        <v>85</v>
      </c>
      <c r="BY28" s="324">
        <f t="shared" si="40"/>
        <v>0</v>
      </c>
      <c r="BZ28" s="325"/>
      <c r="CA28" s="324">
        <f t="shared" si="41"/>
        <v>0</v>
      </c>
      <c r="CB28" s="325"/>
      <c r="CC28" s="10"/>
      <c r="CD28" s="10"/>
      <c r="CE28" s="10"/>
      <c r="CF28" s="10"/>
    </row>
    <row r="29" spans="1:84" ht="21.75" customHeight="1" x14ac:dyDescent="0.15">
      <c r="A29" s="99" t="s">
        <v>93</v>
      </c>
      <c r="B29" s="195"/>
      <c r="C29" s="196"/>
      <c r="D29" s="196"/>
      <c r="E29" s="106"/>
      <c r="F29" s="110"/>
      <c r="G29" s="110"/>
      <c r="H29" s="197"/>
      <c r="I29" s="198"/>
      <c r="J29" s="198"/>
      <c r="K29" s="199"/>
      <c r="L29" s="200"/>
      <c r="M29" s="199"/>
      <c r="N29" s="200"/>
      <c r="O29" s="97" t="s">
        <v>85</v>
      </c>
      <c r="P29" s="199"/>
      <c r="Q29" s="200"/>
      <c r="R29" s="199"/>
      <c r="S29" s="200"/>
      <c r="T29" s="97">
        <v>17</v>
      </c>
      <c r="U29" s="195"/>
      <c r="V29" s="196"/>
      <c r="W29" s="196"/>
      <c r="X29" s="106"/>
      <c r="Y29" s="110"/>
      <c r="Z29" s="110"/>
      <c r="AA29" s="197"/>
      <c r="AB29" s="198"/>
      <c r="AC29" s="198"/>
      <c r="AD29" s="199"/>
      <c r="AE29" s="200"/>
      <c r="AF29" s="199"/>
      <c r="AG29" s="200"/>
      <c r="AH29" s="97" t="s">
        <v>85</v>
      </c>
      <c r="AI29" s="199"/>
      <c r="AJ29" s="200"/>
      <c r="AK29" s="199"/>
      <c r="AL29" s="200"/>
      <c r="AM29" s="10"/>
      <c r="AQ29" s="99" t="s">
        <v>93</v>
      </c>
      <c r="AR29" s="324">
        <f t="shared" si="30"/>
        <v>0</v>
      </c>
      <c r="AS29" s="326"/>
      <c r="AT29" s="325"/>
      <c r="AU29" s="141">
        <f t="shared" si="31"/>
        <v>0</v>
      </c>
      <c r="AV29" s="141">
        <f t="shared" si="28"/>
        <v>0</v>
      </c>
      <c r="AW29" s="141">
        <f t="shared" si="28"/>
        <v>0</v>
      </c>
      <c r="AX29" s="327">
        <f t="shared" si="28"/>
        <v>0</v>
      </c>
      <c r="AY29" s="328"/>
      <c r="AZ29" s="329"/>
      <c r="BA29" s="324">
        <f t="shared" si="32"/>
        <v>0</v>
      </c>
      <c r="BB29" s="325"/>
      <c r="BC29" s="324">
        <f t="shared" si="33"/>
        <v>0</v>
      </c>
      <c r="BD29" s="325"/>
      <c r="BE29" s="97" t="s">
        <v>85</v>
      </c>
      <c r="BF29" s="324">
        <f t="shared" si="34"/>
        <v>0</v>
      </c>
      <c r="BG29" s="325"/>
      <c r="BH29" s="324">
        <f t="shared" si="35"/>
        <v>0</v>
      </c>
      <c r="BI29" s="325"/>
      <c r="BJ29" s="97">
        <v>17</v>
      </c>
      <c r="BK29" s="330">
        <f t="shared" si="36"/>
        <v>0</v>
      </c>
      <c r="BL29" s="326"/>
      <c r="BM29" s="325"/>
      <c r="BN29" s="141">
        <f t="shared" si="37"/>
        <v>0</v>
      </c>
      <c r="BO29" s="141">
        <f t="shared" si="29"/>
        <v>0</v>
      </c>
      <c r="BP29" s="141">
        <f t="shared" si="29"/>
        <v>0</v>
      </c>
      <c r="BQ29" s="327">
        <f t="shared" si="29"/>
        <v>0</v>
      </c>
      <c r="BR29" s="328"/>
      <c r="BS29" s="329"/>
      <c r="BT29" s="324">
        <f t="shared" si="38"/>
        <v>0</v>
      </c>
      <c r="BU29" s="325"/>
      <c r="BV29" s="324">
        <f t="shared" si="39"/>
        <v>0</v>
      </c>
      <c r="BW29" s="325"/>
      <c r="BX29" s="97" t="s">
        <v>85</v>
      </c>
      <c r="BY29" s="324">
        <f t="shared" si="40"/>
        <v>0</v>
      </c>
      <c r="BZ29" s="325"/>
      <c r="CA29" s="324">
        <f t="shared" si="41"/>
        <v>0</v>
      </c>
      <c r="CB29" s="325"/>
      <c r="CC29" s="10"/>
      <c r="CD29" s="10"/>
      <c r="CE29" s="10"/>
      <c r="CF29" s="10"/>
    </row>
    <row r="30" spans="1:84" ht="21.75" customHeight="1" x14ac:dyDescent="0.15">
      <c r="A30" s="99" t="s">
        <v>94</v>
      </c>
      <c r="B30" s="195"/>
      <c r="C30" s="196"/>
      <c r="D30" s="196"/>
      <c r="E30" s="106"/>
      <c r="F30" s="110"/>
      <c r="G30" s="110"/>
      <c r="H30" s="197"/>
      <c r="I30" s="198"/>
      <c r="J30" s="198"/>
      <c r="K30" s="199"/>
      <c r="L30" s="200"/>
      <c r="M30" s="199"/>
      <c r="N30" s="200"/>
      <c r="O30" s="97" t="s">
        <v>85</v>
      </c>
      <c r="P30" s="199"/>
      <c r="Q30" s="200"/>
      <c r="R30" s="199"/>
      <c r="S30" s="200"/>
      <c r="T30" s="97">
        <v>18</v>
      </c>
      <c r="U30" s="195"/>
      <c r="V30" s="196"/>
      <c r="W30" s="196"/>
      <c r="X30" s="106"/>
      <c r="Y30" s="110"/>
      <c r="Z30" s="110"/>
      <c r="AA30" s="197"/>
      <c r="AB30" s="198"/>
      <c r="AC30" s="198"/>
      <c r="AD30" s="199"/>
      <c r="AE30" s="200"/>
      <c r="AF30" s="199"/>
      <c r="AG30" s="200"/>
      <c r="AH30" s="97" t="s">
        <v>85</v>
      </c>
      <c r="AI30" s="199"/>
      <c r="AJ30" s="200"/>
      <c r="AK30" s="199"/>
      <c r="AL30" s="200"/>
      <c r="AM30" s="10"/>
      <c r="AQ30" s="99" t="s">
        <v>94</v>
      </c>
      <c r="AR30" s="324">
        <f t="shared" si="30"/>
        <v>0</v>
      </c>
      <c r="AS30" s="326"/>
      <c r="AT30" s="325"/>
      <c r="AU30" s="141">
        <f t="shared" si="31"/>
        <v>0</v>
      </c>
      <c r="AV30" s="141">
        <f t="shared" si="28"/>
        <v>0</v>
      </c>
      <c r="AW30" s="141">
        <f t="shared" si="28"/>
        <v>0</v>
      </c>
      <c r="AX30" s="327">
        <f t="shared" si="28"/>
        <v>0</v>
      </c>
      <c r="AY30" s="328"/>
      <c r="AZ30" s="329"/>
      <c r="BA30" s="324">
        <f t="shared" si="32"/>
        <v>0</v>
      </c>
      <c r="BB30" s="325"/>
      <c r="BC30" s="324">
        <f t="shared" si="33"/>
        <v>0</v>
      </c>
      <c r="BD30" s="325"/>
      <c r="BE30" s="97" t="s">
        <v>85</v>
      </c>
      <c r="BF30" s="324">
        <f t="shared" si="34"/>
        <v>0</v>
      </c>
      <c r="BG30" s="325"/>
      <c r="BH30" s="324">
        <f t="shared" si="35"/>
        <v>0</v>
      </c>
      <c r="BI30" s="325"/>
      <c r="BJ30" s="97">
        <v>18</v>
      </c>
      <c r="BK30" s="330">
        <f t="shared" si="36"/>
        <v>0</v>
      </c>
      <c r="BL30" s="326"/>
      <c r="BM30" s="325"/>
      <c r="BN30" s="141">
        <f t="shared" si="37"/>
        <v>0</v>
      </c>
      <c r="BO30" s="141">
        <f t="shared" si="29"/>
        <v>0</v>
      </c>
      <c r="BP30" s="141">
        <f t="shared" si="29"/>
        <v>0</v>
      </c>
      <c r="BQ30" s="327">
        <f t="shared" si="29"/>
        <v>0</v>
      </c>
      <c r="BR30" s="328"/>
      <c r="BS30" s="329"/>
      <c r="BT30" s="324">
        <f t="shared" si="38"/>
        <v>0</v>
      </c>
      <c r="BU30" s="325"/>
      <c r="BV30" s="324">
        <f t="shared" si="39"/>
        <v>0</v>
      </c>
      <c r="BW30" s="325"/>
      <c r="BX30" s="97" t="s">
        <v>85</v>
      </c>
      <c r="BY30" s="324">
        <f t="shared" si="40"/>
        <v>0</v>
      </c>
      <c r="BZ30" s="325"/>
      <c r="CA30" s="324">
        <f t="shared" si="41"/>
        <v>0</v>
      </c>
      <c r="CB30" s="325"/>
      <c r="CC30" s="10"/>
      <c r="CD30" s="10"/>
      <c r="CE30" s="10"/>
      <c r="CF30" s="10"/>
    </row>
    <row r="31" spans="1:84" ht="21.75" customHeight="1" x14ac:dyDescent="0.15">
      <c r="A31" s="99" t="s">
        <v>95</v>
      </c>
      <c r="B31" s="195"/>
      <c r="C31" s="196"/>
      <c r="D31" s="196"/>
      <c r="E31" s="106"/>
      <c r="F31" s="110"/>
      <c r="G31" s="110"/>
      <c r="H31" s="197"/>
      <c r="I31" s="198"/>
      <c r="J31" s="198"/>
      <c r="K31" s="199"/>
      <c r="L31" s="200"/>
      <c r="M31" s="199"/>
      <c r="N31" s="200"/>
      <c r="O31" s="97" t="s">
        <v>85</v>
      </c>
      <c r="P31" s="199"/>
      <c r="Q31" s="200"/>
      <c r="R31" s="199"/>
      <c r="S31" s="200"/>
      <c r="T31" s="97">
        <v>19</v>
      </c>
      <c r="U31" s="201"/>
      <c r="V31" s="196"/>
      <c r="W31" s="196"/>
      <c r="X31" s="106"/>
      <c r="Y31" s="110"/>
      <c r="Z31" s="110"/>
      <c r="AA31" s="197"/>
      <c r="AB31" s="198"/>
      <c r="AC31" s="198"/>
      <c r="AD31" s="199"/>
      <c r="AE31" s="200"/>
      <c r="AF31" s="199"/>
      <c r="AG31" s="200"/>
      <c r="AH31" s="97" t="s">
        <v>85</v>
      </c>
      <c r="AI31" s="199"/>
      <c r="AJ31" s="200"/>
      <c r="AK31" s="199"/>
      <c r="AL31" s="200"/>
      <c r="AM31" s="10"/>
      <c r="AQ31" s="99" t="s">
        <v>95</v>
      </c>
      <c r="AR31" s="324">
        <f t="shared" si="30"/>
        <v>0</v>
      </c>
      <c r="AS31" s="326"/>
      <c r="AT31" s="325"/>
      <c r="AU31" s="141">
        <f t="shared" si="31"/>
        <v>0</v>
      </c>
      <c r="AV31" s="141">
        <f t="shared" si="28"/>
        <v>0</v>
      </c>
      <c r="AW31" s="141">
        <f t="shared" si="28"/>
        <v>0</v>
      </c>
      <c r="AX31" s="327">
        <f t="shared" si="28"/>
        <v>0</v>
      </c>
      <c r="AY31" s="328"/>
      <c r="AZ31" s="329"/>
      <c r="BA31" s="324">
        <f t="shared" si="32"/>
        <v>0</v>
      </c>
      <c r="BB31" s="325"/>
      <c r="BC31" s="324">
        <f t="shared" si="33"/>
        <v>0</v>
      </c>
      <c r="BD31" s="325"/>
      <c r="BE31" s="97" t="s">
        <v>85</v>
      </c>
      <c r="BF31" s="324">
        <f t="shared" si="34"/>
        <v>0</v>
      </c>
      <c r="BG31" s="325"/>
      <c r="BH31" s="324">
        <f t="shared" si="35"/>
        <v>0</v>
      </c>
      <c r="BI31" s="325"/>
      <c r="BJ31" s="97">
        <v>19</v>
      </c>
      <c r="BK31" s="330">
        <f t="shared" si="36"/>
        <v>0</v>
      </c>
      <c r="BL31" s="326"/>
      <c r="BM31" s="325"/>
      <c r="BN31" s="141">
        <f t="shared" si="37"/>
        <v>0</v>
      </c>
      <c r="BO31" s="141">
        <f t="shared" si="29"/>
        <v>0</v>
      </c>
      <c r="BP31" s="141">
        <f t="shared" si="29"/>
        <v>0</v>
      </c>
      <c r="BQ31" s="327">
        <f t="shared" si="29"/>
        <v>0</v>
      </c>
      <c r="BR31" s="328"/>
      <c r="BS31" s="329"/>
      <c r="BT31" s="324">
        <f t="shared" si="38"/>
        <v>0</v>
      </c>
      <c r="BU31" s="325"/>
      <c r="BV31" s="324">
        <f t="shared" si="39"/>
        <v>0</v>
      </c>
      <c r="BW31" s="325"/>
      <c r="BX31" s="97" t="s">
        <v>85</v>
      </c>
      <c r="BY31" s="324">
        <f t="shared" si="40"/>
        <v>0</v>
      </c>
      <c r="BZ31" s="325"/>
      <c r="CA31" s="324">
        <f t="shared" si="41"/>
        <v>0</v>
      </c>
      <c r="CB31" s="325"/>
      <c r="CC31" s="10"/>
      <c r="CD31" s="10"/>
      <c r="CE31" s="10"/>
      <c r="CF31" s="10"/>
    </row>
    <row r="32" spans="1:84" ht="21.75" customHeight="1" x14ac:dyDescent="0.15">
      <c r="A32" s="99" t="s">
        <v>96</v>
      </c>
      <c r="B32" s="195"/>
      <c r="C32" s="196"/>
      <c r="D32" s="196"/>
      <c r="E32" s="106"/>
      <c r="F32" s="110"/>
      <c r="G32" s="110"/>
      <c r="H32" s="197"/>
      <c r="I32" s="198"/>
      <c r="J32" s="198"/>
      <c r="K32" s="199"/>
      <c r="L32" s="200"/>
      <c r="M32" s="199"/>
      <c r="N32" s="200"/>
      <c r="O32" s="97" t="s">
        <v>85</v>
      </c>
      <c r="P32" s="199"/>
      <c r="Q32" s="200"/>
      <c r="R32" s="199"/>
      <c r="S32" s="200"/>
      <c r="T32" s="97">
        <v>20</v>
      </c>
      <c r="U32" s="201"/>
      <c r="V32" s="196"/>
      <c r="W32" s="196"/>
      <c r="X32" s="106"/>
      <c r="Y32" s="110"/>
      <c r="Z32" s="110"/>
      <c r="AA32" s="197"/>
      <c r="AB32" s="198"/>
      <c r="AC32" s="198"/>
      <c r="AD32" s="199"/>
      <c r="AE32" s="200"/>
      <c r="AF32" s="199"/>
      <c r="AG32" s="200"/>
      <c r="AH32" s="97" t="s">
        <v>85</v>
      </c>
      <c r="AI32" s="199"/>
      <c r="AJ32" s="200"/>
      <c r="AK32" s="199"/>
      <c r="AL32" s="200"/>
      <c r="AM32" s="10"/>
      <c r="AQ32" s="99" t="s">
        <v>96</v>
      </c>
      <c r="AR32" s="324">
        <f t="shared" si="30"/>
        <v>0</v>
      </c>
      <c r="AS32" s="326"/>
      <c r="AT32" s="325"/>
      <c r="AU32" s="141">
        <f t="shared" si="31"/>
        <v>0</v>
      </c>
      <c r="AV32" s="141">
        <f t="shared" si="28"/>
        <v>0</v>
      </c>
      <c r="AW32" s="141">
        <f t="shared" si="28"/>
        <v>0</v>
      </c>
      <c r="AX32" s="327">
        <f t="shared" si="28"/>
        <v>0</v>
      </c>
      <c r="AY32" s="328"/>
      <c r="AZ32" s="329"/>
      <c r="BA32" s="324">
        <f>K32</f>
        <v>0</v>
      </c>
      <c r="BB32" s="325"/>
      <c r="BC32" s="324">
        <f t="shared" si="33"/>
        <v>0</v>
      </c>
      <c r="BD32" s="325"/>
      <c r="BE32" s="97" t="s">
        <v>85</v>
      </c>
      <c r="BF32" s="324">
        <f>P32</f>
        <v>0</v>
      </c>
      <c r="BG32" s="325"/>
      <c r="BH32" s="324">
        <f t="shared" si="35"/>
        <v>0</v>
      </c>
      <c r="BI32" s="325"/>
      <c r="BJ32" s="97">
        <v>20</v>
      </c>
      <c r="BK32" s="330">
        <f t="shared" si="36"/>
        <v>0</v>
      </c>
      <c r="BL32" s="326"/>
      <c r="BM32" s="325"/>
      <c r="BN32" s="141">
        <f t="shared" si="37"/>
        <v>0</v>
      </c>
      <c r="BO32" s="141">
        <f t="shared" si="29"/>
        <v>0</v>
      </c>
      <c r="BP32" s="141">
        <f t="shared" si="29"/>
        <v>0</v>
      </c>
      <c r="BQ32" s="327">
        <f t="shared" si="29"/>
        <v>0</v>
      </c>
      <c r="BR32" s="328"/>
      <c r="BS32" s="329"/>
      <c r="BT32" s="324">
        <f t="shared" si="38"/>
        <v>0</v>
      </c>
      <c r="BU32" s="325"/>
      <c r="BV32" s="324">
        <f t="shared" si="39"/>
        <v>0</v>
      </c>
      <c r="BW32" s="325"/>
      <c r="BX32" s="97" t="s">
        <v>85</v>
      </c>
      <c r="BY32" s="324">
        <f t="shared" si="40"/>
        <v>0</v>
      </c>
      <c r="BZ32" s="325"/>
      <c r="CA32" s="324">
        <f t="shared" si="41"/>
        <v>0</v>
      </c>
      <c r="CB32" s="325"/>
      <c r="CC32" s="10"/>
      <c r="CD32" s="10"/>
      <c r="CE32" s="10"/>
      <c r="CF32" s="10"/>
    </row>
    <row r="33" spans="1:86" ht="21.75" hidden="1" customHeight="1" x14ac:dyDescent="0.15">
      <c r="A33" s="100"/>
      <c r="B33" s="193">
        <f>COUNTA($B23:$H23)+SUM(B34:D37)</f>
        <v>0</v>
      </c>
      <c r="C33" s="194"/>
      <c r="D33" s="194"/>
      <c r="E33" s="102">
        <f>COUNTA($B24:$H24)+SUM(E34:E37)</f>
        <v>0</v>
      </c>
      <c r="F33" s="102">
        <f>COUNTA($B25:$H25)+SUM(F34:F37)</f>
        <v>0</v>
      </c>
      <c r="G33" s="102">
        <f>COUNTA($B26:$H26)+SUM(G34:G37)</f>
        <v>0</v>
      </c>
      <c r="H33" s="193">
        <f>COUNTA($B27:$H27)+SUM(H34:J37)</f>
        <v>0</v>
      </c>
      <c r="I33" s="194"/>
      <c r="J33" s="194"/>
      <c r="K33" s="193">
        <f>COUNTA($B28:$H28)+SUM(K34:L37)</f>
        <v>0</v>
      </c>
      <c r="L33" s="194"/>
      <c r="M33" s="193">
        <f>COUNTA($B29:$H29)+SUM(M34:N37)</f>
        <v>0</v>
      </c>
      <c r="N33" s="194"/>
      <c r="O33" s="102">
        <f>COUNTA($B30:$H30)+SUM(O34:O37)</f>
        <v>0</v>
      </c>
      <c r="P33" s="193">
        <f>COUNTA($B31:$H31)+SUM(P34:Q37)</f>
        <v>0</v>
      </c>
      <c r="Q33" s="194"/>
      <c r="R33" s="193">
        <f>COUNTA($B32:$H32)+SUM(R34:R37)</f>
        <v>0</v>
      </c>
      <c r="S33" s="194"/>
      <c r="T33" s="101"/>
      <c r="U33" s="202">
        <f>COUNTA($U23:$AA23)+SUM(U34:W37)</f>
        <v>0</v>
      </c>
      <c r="V33" s="194"/>
      <c r="W33" s="194"/>
      <c r="X33" s="103">
        <f>COUNTA($U24:$AA24)+SUM(X34:X37)</f>
        <v>0</v>
      </c>
      <c r="Y33" s="103">
        <f>COUNTA($U25:$AA25)+SUM(Y34:Y37)</f>
        <v>0</v>
      </c>
      <c r="Z33" s="103">
        <f>COUNTA($U26:$AA26)+SUM(Z34:Z37)</f>
        <v>0</v>
      </c>
      <c r="AA33" s="320">
        <f>COUNTA($U27:$AA27)+SUM(AA34:AC37)</f>
        <v>0</v>
      </c>
      <c r="AB33" s="194"/>
      <c r="AC33" s="194"/>
      <c r="AD33" s="320">
        <f>COUNTA($U28:$AA28)+SUM(AD34:AE37)</f>
        <v>0</v>
      </c>
      <c r="AE33" s="194"/>
      <c r="AF33" s="320">
        <f>COUNTA($U29:$AA29)+SUM(AF34:AG37)</f>
        <v>0</v>
      </c>
      <c r="AG33" s="194"/>
      <c r="AH33" s="103">
        <f>COUNTA($U30:$AA30)+SUM(AH34:AH37)</f>
        <v>0</v>
      </c>
      <c r="AI33" s="320">
        <f>COUNTA($U31:$AA31)+SUM(AI34:AJ37)</f>
        <v>0</v>
      </c>
      <c r="AJ33" s="194"/>
      <c r="AK33" s="320">
        <f>COUNTA($U32:$AA32)+SUM(AK34:AK37)</f>
        <v>0</v>
      </c>
      <c r="AL33" s="194"/>
      <c r="AM33" s="10"/>
      <c r="AQ33" s="100"/>
      <c r="AR33" s="193">
        <f>COUNTA($B23:$H23)+SUM(AR34:AT37)</f>
        <v>0</v>
      </c>
      <c r="AS33" s="194"/>
      <c r="AT33" s="194"/>
      <c r="AU33" s="102">
        <f>COUNTA($B24:$H24)+SUM(AU34:AU37)</f>
        <v>0</v>
      </c>
      <c r="AV33" s="102">
        <f>COUNTA($B25:$H25)+SUM(AV34:AV37)</f>
        <v>0</v>
      </c>
      <c r="AW33" s="102">
        <f>COUNTA($B26:$H26)+SUM(AW34:AW37)</f>
        <v>0</v>
      </c>
      <c r="AX33" s="193">
        <f>COUNTA($B27:$H27)+SUM(AX34:AZ37)</f>
        <v>0</v>
      </c>
      <c r="AY33" s="194"/>
      <c r="AZ33" s="194"/>
      <c r="BA33" s="193">
        <f>COUNTA($B28:$H28)+SUM(BA34:BB37)</f>
        <v>0</v>
      </c>
      <c r="BB33" s="194"/>
      <c r="BC33" s="193">
        <f>COUNTA($B29:$H29)+SUM(BC34:BD37)</f>
        <v>0</v>
      </c>
      <c r="BD33" s="194"/>
      <c r="BE33" s="102">
        <f>COUNTA($B30:$H30)+SUM(BE34:BE37)</f>
        <v>0</v>
      </c>
      <c r="BF33" s="193">
        <f>COUNTA($B31:$H31)+SUM(BF34:BG37)</f>
        <v>0</v>
      </c>
      <c r="BG33" s="194"/>
      <c r="BH33" s="193">
        <f>COUNTA($B32:$H32)+SUM(BH34:BH37)</f>
        <v>0</v>
      </c>
      <c r="BI33" s="194"/>
      <c r="BJ33" s="101"/>
      <c r="BK33" s="202">
        <f>COUNTA($U23:$AA23)+SUM(BK34:BM37)</f>
        <v>0</v>
      </c>
      <c r="BL33" s="194"/>
      <c r="BM33" s="194"/>
      <c r="BN33" s="103">
        <f>COUNTA($U24:$AA24)+SUM(BN34:BN37)</f>
        <v>0</v>
      </c>
      <c r="BO33" s="103">
        <f>COUNTA($U25:$AA25)+SUM(BO34:BO37)</f>
        <v>0</v>
      </c>
      <c r="BP33" s="103">
        <f>COUNTA($U26:$AA26)+SUM(BP34:BP37)</f>
        <v>0</v>
      </c>
      <c r="BQ33" s="320">
        <f>COUNTA($U27:$AA27)+SUM(BQ34:BS37)</f>
        <v>0</v>
      </c>
      <c r="BR33" s="194"/>
      <c r="BS33" s="194"/>
      <c r="BT33" s="320">
        <f>COUNTA($U28:$AA28)+SUM(BT34:BU37)</f>
        <v>0</v>
      </c>
      <c r="BU33" s="194"/>
      <c r="BV33" s="320">
        <f>COUNTA($U29:$AA29)+SUM(BV34:BW37)</f>
        <v>0</v>
      </c>
      <c r="BW33" s="194"/>
      <c r="BX33" s="103">
        <f>COUNTA($U30:$AA30)+SUM(BX34:BX37)</f>
        <v>0</v>
      </c>
      <c r="BY33" s="320">
        <f>COUNTA($U31:$AA31)+SUM(BY34:BZ37)</f>
        <v>0</v>
      </c>
      <c r="BZ33" s="194"/>
      <c r="CA33" s="320">
        <f>COUNTA($U32:$AA32)+SUM(CA34:CA37)</f>
        <v>0</v>
      </c>
      <c r="CB33" s="194"/>
      <c r="CC33" s="10"/>
      <c r="CD33" s="10"/>
      <c r="CE33" s="10"/>
      <c r="CF33" s="10"/>
    </row>
    <row r="34" spans="1:86" ht="21.75" hidden="1" customHeight="1" x14ac:dyDescent="0.15">
      <c r="A34" s="100"/>
      <c r="B34" s="270">
        <f>IF((COUNT($K23)+COUNT($M23)+COUNT($P23))+COUNT($R23)=4,1,0)</f>
        <v>0</v>
      </c>
      <c r="C34" s="271"/>
      <c r="D34" s="271"/>
      <c r="E34" s="101">
        <f>IF((COUNT($K24)+COUNT($M24)+COUNT($P24))+COUNT($R24)=4,1,0)</f>
        <v>0</v>
      </c>
      <c r="F34" s="101">
        <f>IF((COUNT($K25)+COUNT($M25)+COUNT($P25))+COUNT($R25)=4,1,0)</f>
        <v>0</v>
      </c>
      <c r="G34" s="101">
        <f>IF((COUNT($K26)+COUNT($M26)+COUNT($P26))+COUNT($R26)=4,1,0)</f>
        <v>0</v>
      </c>
      <c r="H34" s="270">
        <f>IF((COUNT($K27)+COUNT($M27)+COUNT($P27))+COUNT($R27)=4,1,0)</f>
        <v>0</v>
      </c>
      <c r="I34" s="271"/>
      <c r="J34" s="271"/>
      <c r="K34" s="270">
        <f>IF((COUNT($K28)+COUNT($M28)+COUNT($P28))+COUNT($R28)=4,1,0)</f>
        <v>0</v>
      </c>
      <c r="L34" s="271"/>
      <c r="M34" s="270">
        <f>IF((COUNT($K29)+COUNT($M29)+COUNT($P29))+COUNT($R29)=4,1,0)</f>
        <v>0</v>
      </c>
      <c r="N34" s="271"/>
      <c r="O34" s="101">
        <f>IF((COUNT($K30)+COUNT($M30)+COUNT($P30))+COUNT($R30)=4,1,0)</f>
        <v>0</v>
      </c>
      <c r="P34" s="270">
        <f>IF((COUNT($K31)+COUNT($M31)+COUNT($P31))+COUNT($R31)=4,1,0)</f>
        <v>0</v>
      </c>
      <c r="Q34" s="271"/>
      <c r="R34" s="270">
        <f>IF((COUNT($K32)+COUNT($M32)+COUNT($P32))+COUNT($R32)=4,1,0)</f>
        <v>0</v>
      </c>
      <c r="S34" s="271"/>
      <c r="T34" s="101"/>
      <c r="U34" s="270">
        <f>IF((COUNT($AD23)+COUNT($AF23)+COUNT($AI23))+COUNT($AK23)=4,1,0)</f>
        <v>0</v>
      </c>
      <c r="V34" s="271"/>
      <c r="W34" s="271"/>
      <c r="X34" s="101">
        <f>IF((COUNT($AD24)+COUNT($AF24)+COUNT($AI24))+COUNT($AK24)=4,1,0)</f>
        <v>0</v>
      </c>
      <c r="Y34" s="101">
        <f>IF((COUNT($AD25)+COUNT($AF25)+COUNT($AI25))+COUNT($AK25)=4,1,0)</f>
        <v>0</v>
      </c>
      <c r="Z34" s="101">
        <f>IF((COUNT($AD26)+COUNT($AF26)+COUNT($AI26))+COUNT($AK26)=4,1,0)</f>
        <v>0</v>
      </c>
      <c r="AA34" s="270">
        <f>IF((COUNT($AD27)+COUNT($AF27)+COUNT($AI27))+COUNT($AK27)=4,1,0)</f>
        <v>0</v>
      </c>
      <c r="AB34" s="271"/>
      <c r="AC34" s="271"/>
      <c r="AD34" s="270">
        <f>IF((COUNT($AD28)+COUNT($AF28)+COUNT($AI28))+COUNT($AK28)=4,1,0)</f>
        <v>0</v>
      </c>
      <c r="AE34" s="271"/>
      <c r="AF34" s="270">
        <f>IF((COUNT($AD29)+COUNT($AF29)+COUNT($AI29))+COUNT($AK29)=4,1,0)</f>
        <v>0</v>
      </c>
      <c r="AG34" s="271"/>
      <c r="AH34" s="101">
        <f>IF((COUNT($AD30)+COUNT($AF30)+COUNT($AI30))+COUNT($AK30)=4,1,0)</f>
        <v>0</v>
      </c>
      <c r="AI34" s="270">
        <f>IF((COUNT($AD31)+COUNT($AF31)+COUNT($AI31))+COUNT($AK31)=4,1,0)</f>
        <v>0</v>
      </c>
      <c r="AJ34" s="271"/>
      <c r="AK34" s="270">
        <f>IF((COUNT($AD32)+COUNT($AF32)+COUNT($AI32))+COUNT($AK32)=4,1,0)</f>
        <v>0</v>
      </c>
      <c r="AL34" s="271"/>
      <c r="AM34" s="10"/>
      <c r="AQ34" s="100"/>
      <c r="AR34" s="270">
        <f>IF((COUNT($K23)+COUNT($M23)+COUNT($P23))+COUNT($R23)=4,1,0)</f>
        <v>0</v>
      </c>
      <c r="AS34" s="271"/>
      <c r="AT34" s="271"/>
      <c r="AU34" s="101">
        <f>IF((COUNT($K24)+COUNT($M24)+COUNT($P24))+COUNT($R24)=4,1,0)</f>
        <v>0</v>
      </c>
      <c r="AV34" s="101">
        <f>IF((COUNT($K25)+COUNT($M25)+COUNT($P25))+COUNT($R25)=4,1,0)</f>
        <v>0</v>
      </c>
      <c r="AW34" s="101">
        <f>IF((COUNT($K26)+COUNT($M26)+COUNT($P26))+COUNT($R26)=4,1,0)</f>
        <v>0</v>
      </c>
      <c r="AX34" s="270">
        <f>IF((COUNT($K27)+COUNT($M27)+COUNT($P27))+COUNT($R27)=4,1,0)</f>
        <v>0</v>
      </c>
      <c r="AY34" s="271"/>
      <c r="AZ34" s="271"/>
      <c r="BA34" s="270">
        <f>IF((COUNT($K28)+COUNT($M28)+COUNT($P28))+COUNT($R28)=4,1,0)</f>
        <v>0</v>
      </c>
      <c r="BB34" s="271"/>
      <c r="BC34" s="270">
        <f>IF((COUNT($K29)+COUNT($M29)+COUNT($P29))+COUNT($R29)=4,1,0)</f>
        <v>0</v>
      </c>
      <c r="BD34" s="271"/>
      <c r="BE34" s="101">
        <f>IF((COUNT($K30)+COUNT($M30)+COUNT($P30))+COUNT($R30)=4,1,0)</f>
        <v>0</v>
      </c>
      <c r="BF34" s="270">
        <f>IF((COUNT($K31)+COUNT($M31)+COUNT($P31))+COUNT($R31)=4,1,0)</f>
        <v>0</v>
      </c>
      <c r="BG34" s="271"/>
      <c r="BH34" s="270">
        <f>IF((COUNT($K32)+COUNT($M32)+COUNT($P32))+COUNT($R32)=4,1,0)</f>
        <v>0</v>
      </c>
      <c r="BI34" s="271"/>
      <c r="BJ34" s="101"/>
      <c r="BK34" s="270">
        <f>IF((COUNT($AD23)+COUNT($AF23)+COUNT($AI23))+COUNT($AK23)=4,1,0)</f>
        <v>0</v>
      </c>
      <c r="BL34" s="271"/>
      <c r="BM34" s="271"/>
      <c r="BN34" s="101">
        <f>IF((COUNT($AD24)+COUNT($AF24)+COUNT($AI24))+COUNT($AK24)=4,1,0)</f>
        <v>0</v>
      </c>
      <c r="BO34" s="101">
        <f>IF((COUNT($AD25)+COUNT($AF25)+COUNT($AI25))+COUNT($AK25)=4,1,0)</f>
        <v>0</v>
      </c>
      <c r="BP34" s="101">
        <f>IF((COUNT($AD26)+COUNT($AF26)+COUNT($AI26))+COUNT($AK26)=4,1,0)</f>
        <v>0</v>
      </c>
      <c r="BQ34" s="270">
        <f>IF((COUNT($AD27)+COUNT($AF27)+COUNT($AI27))+COUNT($AK27)=4,1,0)</f>
        <v>0</v>
      </c>
      <c r="BR34" s="271"/>
      <c r="BS34" s="271"/>
      <c r="BT34" s="270">
        <f>IF((COUNT($AD28)+COUNT($AF28)+COUNT($AI28))+COUNT($AK28)=4,1,0)</f>
        <v>0</v>
      </c>
      <c r="BU34" s="271"/>
      <c r="BV34" s="270">
        <f>IF((COUNT($AD29)+COUNT($AF29)+COUNT($AI29))+COUNT($AK29)=4,1,0)</f>
        <v>0</v>
      </c>
      <c r="BW34" s="271"/>
      <c r="BX34" s="101">
        <f>IF((COUNT($AD30)+COUNT($AF30)+COUNT($AI30))+COUNT($AK30)=4,1,0)</f>
        <v>0</v>
      </c>
      <c r="BY34" s="270">
        <f>IF((COUNT($AD31)+COUNT($AF31)+COUNT($AI31))+COUNT($AK31)=4,1,0)</f>
        <v>0</v>
      </c>
      <c r="BZ34" s="271"/>
      <c r="CA34" s="270">
        <f>IF((COUNT($AD32)+COUNT($AF32)+COUNT($AI32))+COUNT($AK32)=4,1,0)</f>
        <v>0</v>
      </c>
      <c r="CB34" s="271"/>
      <c r="CC34" s="10"/>
      <c r="CD34" s="10"/>
      <c r="CE34" s="10"/>
      <c r="CF34" s="10"/>
    </row>
    <row r="35" spans="1:86" ht="21.75" hidden="1" customHeight="1" x14ac:dyDescent="0.15">
      <c r="A35" s="100"/>
      <c r="B35" s="270">
        <f>IF(IF(COUNT($K23)=0,1,0)+IF((COUNT($M23)+COUNT($P23)+COUNT($R23))=3,1,0)=2,1,0)</f>
        <v>0</v>
      </c>
      <c r="C35" s="271"/>
      <c r="D35" s="271"/>
      <c r="E35" s="101">
        <f>IF(IF(COUNT($K24)=0,1,0)+IF((COUNT($M24)+COUNT($P24)+COUNT($R24))=3,1,0)=2,1,0)</f>
        <v>0</v>
      </c>
      <c r="F35" s="101">
        <f>IF(IF(COUNT($K25)=0,1,0)+IF((COUNT($M25)+COUNT($P25)+COUNT($R25))=3,1,0)=2,1,0)</f>
        <v>0</v>
      </c>
      <c r="G35" s="101">
        <f>IF(IF(COUNT($K26)=0,1,0)+IF((COUNT($M26)+COUNT($P26)+COUNT($R26))=3,1,0)=2,1,0)</f>
        <v>0</v>
      </c>
      <c r="H35" s="270">
        <f>IF(IF(COUNT($K27)=0,1,0)+IF((COUNT($M27)+COUNT($P27)+COUNT($R27))=3,1,0)=2,1,0)</f>
        <v>0</v>
      </c>
      <c r="I35" s="271"/>
      <c r="J35" s="271"/>
      <c r="K35" s="270">
        <f>IF(IF(COUNT($K28)=0,1,0)+IF((COUNT($M28)+COUNT($P28)+COUNT($R28))=3,1,0)=2,1,0)</f>
        <v>0</v>
      </c>
      <c r="L35" s="271"/>
      <c r="M35" s="270">
        <f>IF(IF(COUNT($K29)=0,1,0)+IF((COUNT($M29)+COUNT($P29)+COUNT($R29))=3,1,0)=2,1,0)</f>
        <v>0</v>
      </c>
      <c r="N35" s="271"/>
      <c r="O35" s="101">
        <f>IF(IF(COUNT($K30)=0,1,0)+IF((COUNT($M30)+COUNT($P30)+COUNT($R30))=3,1,0)=2,1,0)</f>
        <v>0</v>
      </c>
      <c r="P35" s="270">
        <f>IF(IF(COUNT($K31)=0,1,0)+IF((COUNT($M31)+COUNT($P31)+COUNT($R31))=3,1,0)=2,1,0)</f>
        <v>0</v>
      </c>
      <c r="Q35" s="271"/>
      <c r="R35" s="270">
        <f>IF(IF(COUNT($K32)=0,1,0)+IF((COUNT($M32)+COUNT($P32)+COUNT($R32))=3,1,0)=2,1,0)</f>
        <v>0</v>
      </c>
      <c r="S35" s="271"/>
      <c r="T35" s="101"/>
      <c r="U35" s="270">
        <f>IF(IF(COUNT($AD23)=0,1,0)+IF((COUNT($AF23)+COUNT($AI23)+COUNT($AK23))=3,1,0)=2,1,0)</f>
        <v>0</v>
      </c>
      <c r="V35" s="271"/>
      <c r="W35" s="271"/>
      <c r="X35" s="101">
        <f>IF(IF(COUNT($AD24)=0,1,0)+IF((COUNT($AF24)+COUNT($AI24)+COUNT($AK24))=3,1,0)=2,1,0)</f>
        <v>0</v>
      </c>
      <c r="Y35" s="101">
        <f>IF(IF(COUNT($AD25)=0,1,0)+IF((COUNT($AF25)+COUNT($AI25)+COUNT($AK25))=3,1,0)=2,1,0)</f>
        <v>0</v>
      </c>
      <c r="Z35" s="101">
        <f>IF(IF(COUNT($AD26)=0,1,0)+IF((COUNT($AF26)+COUNT($AI26)+COUNT($AK26))=3,1,0)=2,1,0)</f>
        <v>0</v>
      </c>
      <c r="AA35" s="270">
        <f>IF(IF(COUNT($AD27)=0,1,0)+IF((COUNT($AF27)+COUNT($AI27)+COUNT($AK27))=3,1,0)=2,1,0)</f>
        <v>0</v>
      </c>
      <c r="AB35" s="271"/>
      <c r="AC35" s="271"/>
      <c r="AD35" s="270">
        <f>IF(IF(COUNT($AD28)=0,1,0)+IF((COUNT($AF28)+COUNT($AI28)+COUNT($AK28))=3,1,0)=2,1,0)</f>
        <v>0</v>
      </c>
      <c r="AE35" s="271"/>
      <c r="AF35" s="270">
        <f>IF(IF(COUNT($AD29)=0,1,0)+IF((COUNT($AF29)+COUNT($AI29)+COUNT($AK29))=3,1,0)=2,1,0)</f>
        <v>0</v>
      </c>
      <c r="AG35" s="271"/>
      <c r="AH35" s="101">
        <f>IF(IF(COUNT($AD30)=0,1,0)+IF((COUNT($AF30)+COUNT($AI30)+COUNT($AK30))=3,1,0)=2,1,0)</f>
        <v>0</v>
      </c>
      <c r="AI35" s="270">
        <f>IF(IF(COUNT($AD31)=0,1,0)+IF((COUNT($AF31)+COUNT($AI31)+COUNT($AK31))=3,1,0)=2,1,0)</f>
        <v>0</v>
      </c>
      <c r="AJ35" s="271"/>
      <c r="AK35" s="270">
        <f>IF(IF(COUNT($AD32)=0,1,0)+IF((COUNT($AF32)+COUNT($AI32)+COUNT($AK32))=3,1,0)=2,1,0)</f>
        <v>0</v>
      </c>
      <c r="AL35" s="271"/>
      <c r="AM35" s="10"/>
      <c r="AQ35" s="100"/>
      <c r="AR35" s="270">
        <f>IF(IF(COUNT($K23)=0,1,0)+IF((COUNT($M23)+COUNT($P23)+COUNT($R23))=3,1,0)=2,1,0)</f>
        <v>0</v>
      </c>
      <c r="AS35" s="271"/>
      <c r="AT35" s="271"/>
      <c r="AU35" s="101">
        <f>IF(IF(COUNT($K24)=0,1,0)+IF((COUNT($M24)+COUNT($P24)+COUNT($R24))=3,1,0)=2,1,0)</f>
        <v>0</v>
      </c>
      <c r="AV35" s="101">
        <f>IF(IF(COUNT($K25)=0,1,0)+IF((COUNT($M25)+COUNT($P25)+COUNT($R25))=3,1,0)=2,1,0)</f>
        <v>0</v>
      </c>
      <c r="AW35" s="101">
        <f>IF(IF(COUNT($K26)=0,1,0)+IF((COUNT($M26)+COUNT($P26)+COUNT($R26))=3,1,0)=2,1,0)</f>
        <v>0</v>
      </c>
      <c r="AX35" s="270">
        <f>IF(IF(COUNT($K27)=0,1,0)+IF((COUNT($M27)+COUNT($P27)+COUNT($R27))=3,1,0)=2,1,0)</f>
        <v>0</v>
      </c>
      <c r="AY35" s="271"/>
      <c r="AZ35" s="271"/>
      <c r="BA35" s="270">
        <f>IF(IF(COUNT($K28)=0,1,0)+IF((COUNT($M28)+COUNT($P28)+COUNT($R28))=3,1,0)=2,1,0)</f>
        <v>0</v>
      </c>
      <c r="BB35" s="271"/>
      <c r="BC35" s="270">
        <f>IF(IF(COUNT($K29)=0,1,0)+IF((COUNT($M29)+COUNT($P29)+COUNT($R29))=3,1,0)=2,1,0)</f>
        <v>0</v>
      </c>
      <c r="BD35" s="271"/>
      <c r="BE35" s="101">
        <f>IF(IF(COUNT($K30)=0,1,0)+IF((COUNT($M30)+COUNT($P30)+COUNT($R30))=3,1,0)=2,1,0)</f>
        <v>0</v>
      </c>
      <c r="BF35" s="270">
        <f>IF(IF(COUNT($K31)=0,1,0)+IF((COUNT($M31)+COUNT($P31)+COUNT($R31))=3,1,0)=2,1,0)</f>
        <v>0</v>
      </c>
      <c r="BG35" s="271"/>
      <c r="BH35" s="270">
        <f>IF(IF(COUNT($K32)=0,1,0)+IF((COUNT($M32)+COUNT($P32)+COUNT($R32))=3,1,0)=2,1,0)</f>
        <v>0</v>
      </c>
      <c r="BI35" s="271"/>
      <c r="BJ35" s="101"/>
      <c r="BK35" s="270">
        <f>IF(IF(COUNT($AD23)=0,1,0)+IF((COUNT($AF23)+COUNT($AI23)+COUNT($AK23))=3,1,0)=2,1,0)</f>
        <v>0</v>
      </c>
      <c r="BL35" s="271"/>
      <c r="BM35" s="271"/>
      <c r="BN35" s="101">
        <f>IF(IF(COUNT($AD24)=0,1,0)+IF((COUNT($AF24)+COUNT($AI24)+COUNT($AK24))=3,1,0)=2,1,0)</f>
        <v>0</v>
      </c>
      <c r="BO35" s="101">
        <f>IF(IF(COUNT($AD25)=0,1,0)+IF((COUNT($AF25)+COUNT($AI25)+COUNT($AK25))=3,1,0)=2,1,0)</f>
        <v>0</v>
      </c>
      <c r="BP35" s="101">
        <f>IF(IF(COUNT($AD26)=0,1,0)+IF((COUNT($AF26)+COUNT($AI26)+COUNT($AK26))=3,1,0)=2,1,0)</f>
        <v>0</v>
      </c>
      <c r="BQ35" s="270">
        <f>IF(IF(COUNT($AD27)=0,1,0)+IF((COUNT($AF27)+COUNT($AI27)+COUNT($AK27))=3,1,0)=2,1,0)</f>
        <v>0</v>
      </c>
      <c r="BR35" s="271"/>
      <c r="BS35" s="271"/>
      <c r="BT35" s="270">
        <f>IF(IF(COUNT($AD28)=0,1,0)+IF((COUNT($AF28)+COUNT($AI28)+COUNT($AK28))=3,1,0)=2,1,0)</f>
        <v>0</v>
      </c>
      <c r="BU35" s="271"/>
      <c r="BV35" s="270">
        <f>IF(IF(COUNT($AD29)=0,1,0)+IF((COUNT($AF29)+COUNT($AI29)+COUNT($AK29))=3,1,0)=2,1,0)</f>
        <v>0</v>
      </c>
      <c r="BW35" s="271"/>
      <c r="BX35" s="101">
        <f>IF(IF(COUNT($AD30)=0,1,0)+IF((COUNT($AF30)+COUNT($AI30)+COUNT($AK30))=3,1,0)=2,1,0)</f>
        <v>0</v>
      </c>
      <c r="BY35" s="270">
        <f>IF(IF(COUNT($AD31)=0,1,0)+IF((COUNT($AF31)+COUNT($AI31)+COUNT($AK31))=3,1,0)=2,1,0)</f>
        <v>0</v>
      </c>
      <c r="BZ35" s="271"/>
      <c r="CA35" s="270">
        <f>IF(IF(COUNT($AD32)=0,1,0)+IF((COUNT($AF32)+COUNT($AI32)+COUNT($AK32))=3,1,0)=2,1,0)</f>
        <v>0</v>
      </c>
      <c r="CB35" s="271"/>
      <c r="CC35" s="10"/>
      <c r="CD35" s="10"/>
      <c r="CE35" s="10"/>
      <c r="CF35" s="10"/>
    </row>
    <row r="36" spans="1:86" ht="21.75" hidden="1" customHeight="1" x14ac:dyDescent="0.15">
      <c r="A36" s="100"/>
      <c r="B36" s="270">
        <f>IF(IF(COUNT($K23)=0,1,0)+IF(COUNT($M23)=0,1,0)+IF(COUNT($P23)+COUNT($R23)=2,1,0)=3,1,0)</f>
        <v>0</v>
      </c>
      <c r="C36" s="271"/>
      <c r="D36" s="271"/>
      <c r="E36" s="101">
        <f>IF(IF(COUNT($K24)=0,1,0)+IF(COUNT($M24)=0,1,0)+IF(COUNT($P24)+COUNT($R24)=2,1,0)=3,1,0)</f>
        <v>0</v>
      </c>
      <c r="F36" s="101">
        <f>IF(IF(COUNT($K25)=0,1,0)+IF(COUNT($M25)=0,1,0)+IF(COUNT($P25)+COUNT($R25)=2,1,0)=3,1,0)</f>
        <v>0</v>
      </c>
      <c r="G36" s="101">
        <f>IF(IF(COUNT($K26)=0,1,0)+IF(COUNT($M26)=0,1,0)+IF(COUNT($P26)+COUNT($R26)=2,1,0)=3,1,0)</f>
        <v>0</v>
      </c>
      <c r="H36" s="270">
        <f>IF(IF(COUNT($K27)=0,1,0)+IF(COUNT($M27)=0,1,0)+IF(COUNT($P27)+COUNT($R27)=2,1,0)=3,1,0)</f>
        <v>0</v>
      </c>
      <c r="I36" s="271"/>
      <c r="J36" s="271"/>
      <c r="K36" s="270">
        <f>IF(IF(COUNT($K28)=0,1,0)+IF(COUNT($M28)=0,1,0)+IF(COUNT($P28)+COUNT($R28)=2,1,0)=3,1,0)</f>
        <v>0</v>
      </c>
      <c r="L36" s="271"/>
      <c r="M36" s="270">
        <f>IF(IF(COUNT($K29)=0,1,0)+IF(COUNT($M29)=0,1,0)+IF(COUNT($P29)+COUNT($R29)=2,1,0)=3,1,0)</f>
        <v>0</v>
      </c>
      <c r="N36" s="271"/>
      <c r="O36" s="101">
        <f>IF(IF(COUNT($K30)=0,1,0)+IF(COUNT($M30)=0,1,0)+IF(COUNT($P30)+COUNT($R30)=2,1,0)=3,1,0)</f>
        <v>0</v>
      </c>
      <c r="P36" s="270">
        <f>IF(IF(COUNT($K31)=0,1,0)+IF(COUNT($M31)=0,1,0)+IF(COUNT($P31)+COUNT($R31)=2,1,0)=3,1,0)</f>
        <v>0</v>
      </c>
      <c r="Q36" s="271"/>
      <c r="R36" s="270">
        <f>IF(IF(COUNT($K32)=0,1,0)+IF(COUNT($M32)=0,1,0)+IF(COUNT($P32)+COUNT($R32)=2,1,0)=3,1,0)</f>
        <v>0</v>
      </c>
      <c r="S36" s="271"/>
      <c r="T36" s="101"/>
      <c r="U36" s="270">
        <f>IF(IF(COUNT($AD23)=0,1,0)+IF(COUNT($AF23)=0,1,0)+IF(COUNT($AI23)+COUNT($AK23)=2,1,0)=3,1,0)</f>
        <v>0</v>
      </c>
      <c r="V36" s="271"/>
      <c r="W36" s="271"/>
      <c r="X36" s="101">
        <f>IF(IF(COUNT($AD24)=0,1,0)+IF(COUNT($AF24)=0,1,0)+IF(COUNT($AI24)+COUNT($AK24)=2,1,0)=3,1,0)</f>
        <v>0</v>
      </c>
      <c r="Y36" s="101">
        <f>IF(IF(COUNT($AD25)=0,1,0)+IF(COUNT($AF25)=0,1,0)+IF(COUNT($AI25)+COUNT($AK25)=2,1,0)=3,1,0)</f>
        <v>0</v>
      </c>
      <c r="Z36" s="101">
        <f>IF(IF(COUNT($AD26)=0,1,0)+IF(COUNT($AF26)=0,1,0)+IF(COUNT($AI26)+COUNT($AK26)=2,1,0)=3,1,0)</f>
        <v>0</v>
      </c>
      <c r="AA36" s="270">
        <f>IF(IF(COUNT($AD27)=0,1,0)+IF(COUNT($AF27)=0,1,0)+IF(COUNT($AI27)+COUNT($AK27)=2,1,0)=3,1,0)</f>
        <v>0</v>
      </c>
      <c r="AB36" s="271"/>
      <c r="AC36" s="271"/>
      <c r="AD36" s="270">
        <f>IF(IF(COUNT($AD28)=0,1,0)+IF(COUNT($AF28)=0,1,0)+IF(COUNT($AI28)+COUNT($AK28)=2,1,0)=3,1,0)</f>
        <v>0</v>
      </c>
      <c r="AE36" s="271"/>
      <c r="AF36" s="270">
        <f>IF(IF(COUNT($AD29)=0,1,0)+IF(COUNT($AF29)=0,1,0)+IF(COUNT($AI29)+COUNT($AK29)=2,1,0)=3,1,0)</f>
        <v>0</v>
      </c>
      <c r="AG36" s="271"/>
      <c r="AH36" s="101">
        <f>IF(IF(COUNT($AD30)=0,1,0)+IF(COUNT($AF30)=0,1,0)+IF(COUNT($AI30)+COUNT($AK30)=2,1,0)=3,1,0)</f>
        <v>0</v>
      </c>
      <c r="AI36" s="270">
        <f>IF(IF(COUNT($AD31)=0,1,0)+IF(COUNT($AF31)=0,1,0)+IF(COUNT($AI31)+COUNT($AK31)=2,1,0)=3,1,0)</f>
        <v>0</v>
      </c>
      <c r="AJ36" s="271"/>
      <c r="AK36" s="270">
        <f>IF(IF(COUNT($AD32)=0,1,0)+IF(COUNT($AF32)=0,1,0)+IF(COUNT($AI32)+COUNT($AK32)=2,1,0)=3,1,0)</f>
        <v>0</v>
      </c>
      <c r="AL36" s="271"/>
      <c r="AM36" s="10"/>
      <c r="AQ36" s="100"/>
      <c r="AR36" s="270">
        <f>IF(IF(COUNT($K23)=0,1,0)+IF(COUNT($M23)=0,1,0)+IF(COUNT($P23)+COUNT($R23)=2,1,0)=3,1,0)</f>
        <v>0</v>
      </c>
      <c r="AS36" s="271"/>
      <c r="AT36" s="271"/>
      <c r="AU36" s="101">
        <f>IF(IF(COUNT($K24)=0,1,0)+IF(COUNT($M24)=0,1,0)+IF(COUNT($P24)+COUNT($R24)=2,1,0)=3,1,0)</f>
        <v>0</v>
      </c>
      <c r="AV36" s="101">
        <f>IF(IF(COUNT($K25)=0,1,0)+IF(COUNT($M25)=0,1,0)+IF(COUNT($P25)+COUNT($R25)=2,1,0)=3,1,0)</f>
        <v>0</v>
      </c>
      <c r="AW36" s="101">
        <f>IF(IF(COUNT($K26)=0,1,0)+IF(COUNT($M26)=0,1,0)+IF(COUNT($P26)+COUNT($R26)=2,1,0)=3,1,0)</f>
        <v>0</v>
      </c>
      <c r="AX36" s="270">
        <f>IF(IF(COUNT($K27)=0,1,0)+IF(COUNT($M27)=0,1,0)+IF(COUNT($P27)+COUNT($R27)=2,1,0)=3,1,0)</f>
        <v>0</v>
      </c>
      <c r="AY36" s="271"/>
      <c r="AZ36" s="271"/>
      <c r="BA36" s="270">
        <f>IF(IF(COUNT($K28)=0,1,0)+IF(COUNT($M28)=0,1,0)+IF(COUNT($P28)+COUNT($R28)=2,1,0)=3,1,0)</f>
        <v>0</v>
      </c>
      <c r="BB36" s="271"/>
      <c r="BC36" s="270">
        <f>IF(IF(COUNT($K29)=0,1,0)+IF(COUNT($M29)=0,1,0)+IF(COUNT($P29)+COUNT($R29)=2,1,0)=3,1,0)</f>
        <v>0</v>
      </c>
      <c r="BD36" s="271"/>
      <c r="BE36" s="101">
        <f>IF(IF(COUNT($K30)=0,1,0)+IF(COUNT($M30)=0,1,0)+IF(COUNT($P30)+COUNT($R30)=2,1,0)=3,1,0)</f>
        <v>0</v>
      </c>
      <c r="BF36" s="270">
        <f>IF(IF(COUNT($K31)=0,1,0)+IF(COUNT($M31)=0,1,0)+IF(COUNT($P31)+COUNT($R31)=2,1,0)=3,1,0)</f>
        <v>0</v>
      </c>
      <c r="BG36" s="271"/>
      <c r="BH36" s="270">
        <f>IF(IF(COUNT($K32)=0,1,0)+IF(COUNT($M32)=0,1,0)+IF(COUNT($P32)+COUNT($R32)=2,1,0)=3,1,0)</f>
        <v>0</v>
      </c>
      <c r="BI36" s="271"/>
      <c r="BJ36" s="101"/>
      <c r="BK36" s="270">
        <f>IF(IF(COUNT($AD23)=0,1,0)+IF(COUNT($AF23)=0,1,0)+IF(COUNT($AI23)+COUNT($AK23)=2,1,0)=3,1,0)</f>
        <v>0</v>
      </c>
      <c r="BL36" s="271"/>
      <c r="BM36" s="271"/>
      <c r="BN36" s="101">
        <f>IF(IF(COUNT($AD24)=0,1,0)+IF(COUNT($AF24)=0,1,0)+IF(COUNT($AI24)+COUNT($AK24)=2,1,0)=3,1,0)</f>
        <v>0</v>
      </c>
      <c r="BO36" s="101">
        <f>IF(IF(COUNT($AD25)=0,1,0)+IF(COUNT($AF25)=0,1,0)+IF(COUNT($AI25)+COUNT($AK25)=2,1,0)=3,1,0)</f>
        <v>0</v>
      </c>
      <c r="BP36" s="101">
        <f>IF(IF(COUNT($AD26)=0,1,0)+IF(COUNT($AF26)=0,1,0)+IF(COUNT($AI26)+COUNT($AK26)=2,1,0)=3,1,0)</f>
        <v>0</v>
      </c>
      <c r="BQ36" s="270">
        <f>IF(IF(COUNT($AD27)=0,1,0)+IF(COUNT($AF27)=0,1,0)+IF(COUNT($AI27)+COUNT($AK27)=2,1,0)=3,1,0)</f>
        <v>0</v>
      </c>
      <c r="BR36" s="271"/>
      <c r="BS36" s="271"/>
      <c r="BT36" s="270">
        <f>IF(IF(COUNT($AD28)=0,1,0)+IF(COUNT($AF28)=0,1,0)+IF(COUNT($AI28)+COUNT($AK28)=2,1,0)=3,1,0)</f>
        <v>0</v>
      </c>
      <c r="BU36" s="271"/>
      <c r="BV36" s="270">
        <f>IF(IF(COUNT($AD29)=0,1,0)+IF(COUNT($AF29)=0,1,0)+IF(COUNT($AI29)+COUNT($AK29)=2,1,0)=3,1,0)</f>
        <v>0</v>
      </c>
      <c r="BW36" s="271"/>
      <c r="BX36" s="101">
        <f>IF(IF(COUNT($AD30)=0,1,0)+IF(COUNT($AF30)=0,1,0)+IF(COUNT($AI30)+COUNT($AK30)=2,1,0)=3,1,0)</f>
        <v>0</v>
      </c>
      <c r="BY36" s="270">
        <f>IF(IF(COUNT($AD31)=0,1,0)+IF(COUNT($AF31)=0,1,0)+IF(COUNT($AI31)+COUNT($AK31)=2,1,0)=3,1,0)</f>
        <v>0</v>
      </c>
      <c r="BZ36" s="271"/>
      <c r="CA36" s="270">
        <f>IF(IF(COUNT($AD32)=0,1,0)+IF(COUNT($AF32)=0,1,0)+IF(COUNT($AI32)+COUNT($AK32)=2,1,0)=3,1,0)</f>
        <v>0</v>
      </c>
      <c r="CB36" s="271"/>
      <c r="CC36" s="10"/>
      <c r="CD36" s="10"/>
      <c r="CE36" s="10"/>
      <c r="CF36" s="10"/>
    </row>
    <row r="37" spans="1:86" ht="21.75" hidden="1" customHeight="1" x14ac:dyDescent="0.15">
      <c r="A37" s="100"/>
      <c r="B37" s="270">
        <f>IF(IF(COUNT($K23)=0,1,0)+IF(COUNT($M23)=0,1,0)+IF(COUNT($P23)=0,1,0)+IF(COUNT($R23)=1,1,0)=4,1,0)</f>
        <v>0</v>
      </c>
      <c r="C37" s="271"/>
      <c r="D37" s="271"/>
      <c r="E37" s="101">
        <f>IF(IF(COUNT($K24)=0,1,0)+IF(COUNT($M24)=0,1,0)+IF(COUNT($P24)=0,1,0)+IF(COUNT($R24)=1,1,0)=4,1,0)</f>
        <v>0</v>
      </c>
      <c r="F37" s="101">
        <f>IF(IF(COUNT($K25)=0,1,0)+IF(COUNT($M25)=0,1,0)+IF(COUNT($P25)=0,1,0)+IF(COUNT($R25)=1,1,0)=4,1,0)</f>
        <v>0</v>
      </c>
      <c r="G37" s="101">
        <f>IF(IF(COUNT($K26)=0,1,0)+IF(COUNT($M26)=0,1,0)+IF(COUNT($P26)=0,1,0)+IF(COUNT($R26)=1,1,0)=4,1,0)</f>
        <v>0</v>
      </c>
      <c r="H37" s="270">
        <f>IF(IF(COUNT($K27)=0,1,0)+IF(COUNT($M27)=0,1,0)+IF(COUNT($P27)=0,1,0)+IF(COUNT($R27)=1,1,0)=4,1,0)</f>
        <v>0</v>
      </c>
      <c r="I37" s="271"/>
      <c r="J37" s="271"/>
      <c r="K37" s="270">
        <f>IF(IF(COUNT($K28)=0,1,0)+IF(COUNT($M28)=0,1,0)+IF(COUNT($P28)=0,1,0)+IF(COUNT($R28)=1,1,0)=4,1,0)</f>
        <v>0</v>
      </c>
      <c r="L37" s="271"/>
      <c r="M37" s="270">
        <f>IF(IF(COUNT($K29)=0,1,0)+IF(COUNT($M29)=0,1,0)+IF(COUNT($P29)=0,1,0)+IF(COUNT($R29)=1,1,0)=4,1,0)</f>
        <v>0</v>
      </c>
      <c r="N37" s="271"/>
      <c r="O37" s="101">
        <f>IF(IF(COUNT($K30)=0,1,0)+IF(COUNT($M30)=0,1,0)+IF(COUNT($P30)=0,1,0)+IF(COUNT($R30)=1,1,0)=4,1,0)</f>
        <v>0</v>
      </c>
      <c r="P37" s="270">
        <f>IF(IF(COUNT($K31)=0,1,0)+IF(COUNT($M31)=0,1,0)+IF(COUNT($P31)=0,1,0)+IF(COUNT($R31)=1,1,0)=4,1,0)</f>
        <v>0</v>
      </c>
      <c r="Q37" s="271"/>
      <c r="R37" s="270">
        <f>IF(IF(COUNT($K32)=0,1,0)+IF(COUNT($M32)=0,1,0)+IF(COUNT($P32)=0,1,0)+IF(COUNT($R32)=1,1,0)=4,1,0)</f>
        <v>0</v>
      </c>
      <c r="S37" s="271"/>
      <c r="T37" s="101"/>
      <c r="U37" s="270">
        <f>IF(IF(COUNT($AD23)=0,1,0)+IF(COUNT($AF23)=0,1,0)+IF(COUNT($AI23)=0,1,0)+IF(COUNT($AK23)=1,1,0)=4,1,0)</f>
        <v>0</v>
      </c>
      <c r="V37" s="271"/>
      <c r="W37" s="271"/>
      <c r="X37" s="101">
        <f>IF(IF(COUNT($AD24)=0,1,0)+IF(COUNT($AF24)=0,1,0)+IF(COUNT($AI24)=0,1,0)+IF(COUNT($AK24)=1,1,0)=4,1,0)</f>
        <v>0</v>
      </c>
      <c r="Y37" s="101">
        <f>IF(IF(COUNT($AD25)=0,1,0)+IF(COUNT($AF25)=0,1,0)+IF(COUNT($AI25)=0,1,0)+IF(COUNT($AK25)=1,1,0)=4,1,0)</f>
        <v>0</v>
      </c>
      <c r="Z37" s="101">
        <f>IF(IF(COUNT($AD26)=0,1,0)+IF(COUNT($AF26)=0,1,0)+IF(COUNT($AI26)=0,1,0)+IF(COUNT($AK26)=1,1,0)=4,1,0)</f>
        <v>0</v>
      </c>
      <c r="AA37" s="270">
        <f>IF(IF(COUNT($AD27)=0,1,0)+IF(COUNT($AF27)=0,1,0)+IF(COUNT($AI27)=0,1,0)+IF(COUNT($AK27)=1,1,0)=4,1,0)</f>
        <v>0</v>
      </c>
      <c r="AB37" s="271"/>
      <c r="AC37" s="271"/>
      <c r="AD37" s="270">
        <f>IF(IF(COUNT($AD28)=0,1,0)+IF(COUNT($AF28)=0,1,0)+IF(COUNT($AI28)=0,1,0)+IF(COUNT($AK28)=1,1,0)=4,1,0)</f>
        <v>0</v>
      </c>
      <c r="AE37" s="271"/>
      <c r="AF37" s="270">
        <f>IF(IF(COUNT($AD29)=0,1,0)+IF(COUNT($AF29)=0,1,0)+IF(COUNT($AI29)=0,1,0)+IF(COUNT($AK29)=1,1,0)=4,1,0)</f>
        <v>0</v>
      </c>
      <c r="AG37" s="271"/>
      <c r="AH37" s="101">
        <f>IF(IF(COUNT($AD30)=0,1,0)+IF(COUNT($AF30)=0,1,0)+IF(COUNT($AI30)=0,1,0)+IF(COUNT($AK30)=1,1,0)=4,1,0)</f>
        <v>0</v>
      </c>
      <c r="AI37" s="270">
        <f>IF(IF(COUNT($AD31)=0,1,0)+IF(COUNT($AF31)=0,1,0)+IF(COUNT($AI31)=0,1,0)+IF(COUNT($AK31)=1,1,0)=4,1,0)</f>
        <v>0</v>
      </c>
      <c r="AJ37" s="271"/>
      <c r="AK37" s="270">
        <f>IF(IF(COUNT($AD32)=0,1,0)+IF(COUNT($AF32)=0,1,0)+IF(COUNT($AI32)=0,1,0)+IF(COUNT($AK32)=1,1,0)=4,1,0)</f>
        <v>0</v>
      </c>
      <c r="AL37" s="271"/>
      <c r="AM37" s="10"/>
      <c r="AQ37" s="100"/>
      <c r="AR37" s="270">
        <f>IF(IF(COUNT($K23)=0,1,0)+IF(COUNT($M23)=0,1,0)+IF(COUNT($P23)=0,1,0)+IF(COUNT($R23)=1,1,0)=4,1,0)</f>
        <v>0</v>
      </c>
      <c r="AS37" s="271"/>
      <c r="AT37" s="271"/>
      <c r="AU37" s="101">
        <f>IF(IF(COUNT($K24)=0,1,0)+IF(COUNT($M24)=0,1,0)+IF(COUNT($P24)=0,1,0)+IF(COUNT($R24)=1,1,0)=4,1,0)</f>
        <v>0</v>
      </c>
      <c r="AV37" s="101">
        <f>IF(IF(COUNT($K25)=0,1,0)+IF(COUNT($M25)=0,1,0)+IF(COUNT($P25)=0,1,0)+IF(COUNT($R25)=1,1,0)=4,1,0)</f>
        <v>0</v>
      </c>
      <c r="AW37" s="101">
        <f>IF(IF(COUNT($K26)=0,1,0)+IF(COUNT($M26)=0,1,0)+IF(COUNT($P26)=0,1,0)+IF(COUNT($R26)=1,1,0)=4,1,0)</f>
        <v>0</v>
      </c>
      <c r="AX37" s="270">
        <f>IF(IF(COUNT($K27)=0,1,0)+IF(COUNT($M27)=0,1,0)+IF(COUNT($P27)=0,1,0)+IF(COUNT($R27)=1,1,0)=4,1,0)</f>
        <v>0</v>
      </c>
      <c r="AY37" s="271"/>
      <c r="AZ37" s="271"/>
      <c r="BA37" s="270">
        <f>IF(IF(COUNT($K28)=0,1,0)+IF(COUNT($M28)=0,1,0)+IF(COUNT($P28)=0,1,0)+IF(COUNT($R28)=1,1,0)=4,1,0)</f>
        <v>0</v>
      </c>
      <c r="BB37" s="271"/>
      <c r="BC37" s="270">
        <f>IF(IF(COUNT($K29)=0,1,0)+IF(COUNT($M29)=0,1,0)+IF(COUNT($P29)=0,1,0)+IF(COUNT($R29)=1,1,0)=4,1,0)</f>
        <v>0</v>
      </c>
      <c r="BD37" s="271"/>
      <c r="BE37" s="101">
        <f>IF(IF(COUNT($K30)=0,1,0)+IF(COUNT($M30)=0,1,0)+IF(COUNT($P30)=0,1,0)+IF(COUNT($R30)=1,1,0)=4,1,0)</f>
        <v>0</v>
      </c>
      <c r="BF37" s="270">
        <f>IF(IF(COUNT($K31)=0,1,0)+IF(COUNT($M31)=0,1,0)+IF(COUNT($P31)=0,1,0)+IF(COUNT($R31)=1,1,0)=4,1,0)</f>
        <v>0</v>
      </c>
      <c r="BG37" s="271"/>
      <c r="BH37" s="270">
        <f>IF(IF(COUNT($K32)=0,1,0)+IF(COUNT($M32)=0,1,0)+IF(COUNT($P32)=0,1,0)+IF(COUNT($R32)=1,1,0)=4,1,0)</f>
        <v>0</v>
      </c>
      <c r="BI37" s="271"/>
      <c r="BJ37" s="101"/>
      <c r="BK37" s="270">
        <f>IF(IF(COUNT($AD23)=0,1,0)+IF(COUNT($AF23)=0,1,0)+IF(COUNT($AI23)=0,1,0)+IF(COUNT($AK23)=1,1,0)=4,1,0)</f>
        <v>0</v>
      </c>
      <c r="BL37" s="271"/>
      <c r="BM37" s="271"/>
      <c r="BN37" s="101">
        <f>IF(IF(COUNT($AD24)=0,1,0)+IF(COUNT($AF24)=0,1,0)+IF(COUNT($AI24)=0,1,0)+IF(COUNT($AK24)=1,1,0)=4,1,0)</f>
        <v>0</v>
      </c>
      <c r="BO37" s="101">
        <f>IF(IF(COUNT($AD25)=0,1,0)+IF(COUNT($AF25)=0,1,0)+IF(COUNT($AI25)=0,1,0)+IF(COUNT($AK25)=1,1,0)=4,1,0)</f>
        <v>0</v>
      </c>
      <c r="BP37" s="101">
        <f>IF(IF(COUNT($AD26)=0,1,0)+IF(COUNT($AF26)=0,1,0)+IF(COUNT($AI26)=0,1,0)+IF(COUNT($AK26)=1,1,0)=4,1,0)</f>
        <v>0</v>
      </c>
      <c r="BQ37" s="270">
        <f>IF(IF(COUNT($AD27)=0,1,0)+IF(COUNT($AF27)=0,1,0)+IF(COUNT($AI27)=0,1,0)+IF(COUNT($AK27)=1,1,0)=4,1,0)</f>
        <v>0</v>
      </c>
      <c r="BR37" s="271"/>
      <c r="BS37" s="271"/>
      <c r="BT37" s="270">
        <f>IF(IF(COUNT($AD28)=0,1,0)+IF(COUNT($AF28)=0,1,0)+IF(COUNT($AI28)=0,1,0)+IF(COUNT($AK28)=1,1,0)=4,1,0)</f>
        <v>0</v>
      </c>
      <c r="BU37" s="271"/>
      <c r="BV37" s="270">
        <f>IF(IF(COUNT($AD29)=0,1,0)+IF(COUNT($AF29)=0,1,0)+IF(COUNT($AI29)=0,1,0)+IF(COUNT($AK29)=1,1,0)=4,1,0)</f>
        <v>0</v>
      </c>
      <c r="BW37" s="271"/>
      <c r="BX37" s="101">
        <f>IF(IF(COUNT($AD30)=0,1,0)+IF(COUNT($AF30)=0,1,0)+IF(COUNT($AI30)=0,1,0)+IF(COUNT($AK30)=1,1,0)=4,1,0)</f>
        <v>0</v>
      </c>
      <c r="BY37" s="270">
        <f>IF(IF(COUNT($AD31)=0,1,0)+IF(COUNT($AF31)=0,1,0)+IF(COUNT($AI31)=0,1,0)+IF(COUNT($AK31)=1,1,0)=4,1,0)</f>
        <v>0</v>
      </c>
      <c r="BZ37" s="271"/>
      <c r="CA37" s="270">
        <f>IF(IF(COUNT($AD32)=0,1,0)+IF(COUNT($AF32)=0,1,0)+IF(COUNT($AI32)=0,1,0)+IF(COUNT($AK32)=1,1,0)=4,1,0)</f>
        <v>0</v>
      </c>
      <c r="CB37" s="271"/>
      <c r="CC37" s="10"/>
      <c r="CD37" s="10"/>
      <c r="CE37" s="10"/>
      <c r="CF37" s="10"/>
    </row>
    <row r="38" spans="1:86" ht="21.75" customHeight="1" thickBot="1" x14ac:dyDescent="0.2">
      <c r="A38" s="19"/>
      <c r="B38" s="19"/>
      <c r="C38" s="19"/>
      <c r="D38" s="19"/>
      <c r="E38" s="19"/>
      <c r="F38" s="20"/>
      <c r="G38" s="20"/>
      <c r="H38" s="20"/>
      <c r="I38" s="20"/>
      <c r="J38" s="2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Q38" s="19"/>
      <c r="AR38" s="19"/>
      <c r="AS38" s="19"/>
      <c r="AT38" s="19"/>
      <c r="AU38" s="19"/>
      <c r="AV38" s="20"/>
      <c r="AW38" s="20"/>
      <c r="AX38" s="20"/>
      <c r="AY38" s="20"/>
      <c r="AZ38" s="2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6" ht="24.75" customHeight="1" thickBot="1" x14ac:dyDescent="0.2">
      <c r="A39" s="259" t="s">
        <v>48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1"/>
      <c r="AP39" s="77" t="str">
        <f>IF(COUNTIF(A40:A42,"○")=3,"申請可","NG")</f>
        <v>NG</v>
      </c>
      <c r="AQ39" s="358" t="s">
        <v>48</v>
      </c>
      <c r="AR39" s="359"/>
      <c r="AS39" s="359"/>
      <c r="AT39" s="359"/>
      <c r="AU39" s="359"/>
      <c r="AV39" s="359"/>
      <c r="AW39" s="359"/>
      <c r="AX39" s="359"/>
      <c r="AY39" s="359"/>
      <c r="AZ39" s="359"/>
      <c r="BA39" s="359"/>
      <c r="BB39" s="359"/>
      <c r="BC39" s="359"/>
      <c r="BD39" s="359"/>
      <c r="BE39" s="359"/>
      <c r="BF39" s="359"/>
      <c r="BG39" s="359"/>
      <c r="BH39" s="359"/>
      <c r="BI39" s="359"/>
      <c r="BJ39" s="359"/>
      <c r="BK39" s="359"/>
      <c r="BL39" s="359"/>
      <c r="BM39" s="359"/>
      <c r="BN39" s="359"/>
      <c r="BO39" s="359"/>
      <c r="BP39" s="359"/>
      <c r="BQ39" s="359"/>
      <c r="BR39" s="359"/>
      <c r="BS39" s="359"/>
      <c r="BT39" s="359"/>
      <c r="BU39" s="359"/>
      <c r="BV39" s="359"/>
      <c r="BW39" s="359"/>
      <c r="BX39" s="359"/>
      <c r="BY39" s="359"/>
      <c r="BZ39" s="359"/>
      <c r="CA39" s="359"/>
      <c r="CB39" s="359"/>
      <c r="CC39" s="360"/>
      <c r="CD39" s="142"/>
      <c r="CE39" s="130"/>
      <c r="CH39" s="77" t="str">
        <f>IF(COUNTIF(AQ40:AQ42,"○")=3,"申請可","NG")</f>
        <v>NG</v>
      </c>
    </row>
    <row r="40" spans="1:86" s="1" customFormat="1" ht="30.75" customHeight="1" thickBot="1" x14ac:dyDescent="0.2">
      <c r="A40" s="79"/>
      <c r="B40" s="255" t="s">
        <v>49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6"/>
      <c r="AP40" s="111"/>
      <c r="AQ40" s="143">
        <f>A40</f>
        <v>0</v>
      </c>
      <c r="AR40" s="255" t="s">
        <v>49</v>
      </c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5"/>
      <c r="BJ40" s="255"/>
      <c r="BK40" s="255"/>
      <c r="BL40" s="255"/>
      <c r="BM40" s="255"/>
      <c r="BN40" s="255"/>
      <c r="BO40" s="255"/>
      <c r="BP40" s="255"/>
      <c r="BQ40" s="255"/>
      <c r="BR40" s="255"/>
      <c r="BS40" s="255"/>
      <c r="BT40" s="255"/>
      <c r="BU40" s="255"/>
      <c r="BV40" s="255"/>
      <c r="BW40" s="255"/>
      <c r="BX40" s="255"/>
      <c r="BY40" s="255"/>
      <c r="BZ40" s="255"/>
      <c r="CA40" s="255"/>
      <c r="CB40" s="255"/>
      <c r="CC40" s="256"/>
      <c r="CD40" s="131"/>
      <c r="CE40" s="131"/>
      <c r="CF40" s="131"/>
    </row>
    <row r="41" spans="1:86" ht="25.5" customHeight="1" thickBot="1" x14ac:dyDescent="0.2">
      <c r="A41" s="79"/>
      <c r="B41" s="257" t="s">
        <v>113</v>
      </c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8"/>
      <c r="AQ41" s="143">
        <f t="shared" ref="AQ41" si="42">A41</f>
        <v>0</v>
      </c>
      <c r="AR41" s="257" t="s">
        <v>113</v>
      </c>
      <c r="AS41" s="257"/>
      <c r="AT41" s="257"/>
      <c r="AU41" s="257"/>
      <c r="AV41" s="257"/>
      <c r="AW41" s="257"/>
      <c r="AX41" s="257"/>
      <c r="AY41" s="257"/>
      <c r="AZ41" s="257"/>
      <c r="BA41" s="257"/>
      <c r="BB41" s="257"/>
      <c r="BC41" s="257"/>
      <c r="BD41" s="257"/>
      <c r="BE41" s="257"/>
      <c r="BF41" s="257"/>
      <c r="BG41" s="257"/>
      <c r="BH41" s="257"/>
      <c r="BI41" s="257"/>
      <c r="BJ41" s="257"/>
      <c r="BK41" s="257"/>
      <c r="BL41" s="257"/>
      <c r="BM41" s="257"/>
      <c r="BN41" s="257"/>
      <c r="BO41" s="257"/>
      <c r="BP41" s="257"/>
      <c r="BQ41" s="257"/>
      <c r="BR41" s="257"/>
      <c r="BS41" s="257"/>
      <c r="BT41" s="257"/>
      <c r="BU41" s="257"/>
      <c r="BV41" s="257"/>
      <c r="BW41" s="257"/>
      <c r="BX41" s="257"/>
      <c r="BY41" s="257"/>
      <c r="BZ41" s="257"/>
      <c r="CA41" s="257"/>
      <c r="CB41" s="257"/>
      <c r="CC41" s="258"/>
      <c r="CD41" s="132"/>
      <c r="CE41" s="132"/>
      <c r="CF41" s="132"/>
    </row>
    <row r="42" spans="1:86" ht="25.5" customHeight="1" thickBot="1" x14ac:dyDescent="0.2">
      <c r="A42" s="79"/>
      <c r="B42" s="253" t="s">
        <v>38</v>
      </c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253"/>
      <c r="AD42" s="253"/>
      <c r="AE42" s="253"/>
      <c r="AF42" s="253"/>
      <c r="AG42" s="253"/>
      <c r="AH42" s="253"/>
      <c r="AI42" s="253"/>
      <c r="AJ42" s="253"/>
      <c r="AK42" s="253"/>
      <c r="AL42" s="253"/>
      <c r="AM42" s="254"/>
      <c r="AQ42" s="143">
        <f>A42</f>
        <v>0</v>
      </c>
      <c r="AR42" s="253" t="s">
        <v>38</v>
      </c>
      <c r="AS42" s="253"/>
      <c r="AT42" s="253"/>
      <c r="AU42" s="253"/>
      <c r="AV42" s="253"/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253"/>
      <c r="BM42" s="253"/>
      <c r="BN42" s="253"/>
      <c r="BO42" s="253"/>
      <c r="BP42" s="253"/>
      <c r="BQ42" s="253"/>
      <c r="BR42" s="253"/>
      <c r="BS42" s="253"/>
      <c r="BT42" s="253"/>
      <c r="BU42" s="253"/>
      <c r="BV42" s="253"/>
      <c r="BW42" s="253"/>
      <c r="BX42" s="253"/>
      <c r="BY42" s="253"/>
      <c r="BZ42" s="253"/>
      <c r="CA42" s="253"/>
      <c r="CB42" s="253"/>
      <c r="CC42" s="254"/>
      <c r="CD42" s="132"/>
      <c r="CE42" s="132"/>
      <c r="CF42" s="132"/>
    </row>
    <row r="43" spans="1:86" ht="18" customHeight="1" x14ac:dyDescent="0.15"/>
    <row r="44" spans="1:86" ht="13.5" customHeight="1" x14ac:dyDescent="0.1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4"/>
      <c r="Y44" s="24"/>
      <c r="Z44" s="24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86" ht="13.5" customHeight="1" x14ac:dyDescent="0.1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4"/>
      <c r="Y45" s="24"/>
      <c r="Z45" s="24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86" s="14" customFormat="1" ht="18.75" customHeight="1" x14ac:dyDescent="0.15">
      <c r="C46" s="16" t="s">
        <v>52</v>
      </c>
      <c r="D46" s="14" t="s">
        <v>53</v>
      </c>
      <c r="E46" s="14" t="s">
        <v>54</v>
      </c>
      <c r="I46" s="14" t="s">
        <v>110</v>
      </c>
      <c r="AP46" s="16"/>
      <c r="AS46" s="16" t="s">
        <v>52</v>
      </c>
      <c r="AT46" s="14" t="s">
        <v>53</v>
      </c>
      <c r="AU46" s="14" t="s">
        <v>54</v>
      </c>
      <c r="AY46" s="14" t="s">
        <v>110</v>
      </c>
    </row>
    <row r="47" spans="1:86" s="14" customFormat="1" ht="18.75" customHeight="1" x14ac:dyDescent="0.15">
      <c r="A47" s="14">
        <v>1</v>
      </c>
      <c r="B47" s="34" t="s">
        <v>47</v>
      </c>
      <c r="C47" s="17">
        <v>1625</v>
      </c>
      <c r="D47" s="109">
        <v>300</v>
      </c>
      <c r="E47" s="15">
        <v>0</v>
      </c>
      <c r="F47" s="14" t="s">
        <v>56</v>
      </c>
      <c r="I47" s="14">
        <v>165</v>
      </c>
      <c r="AP47" s="16"/>
      <c r="AQ47" s="14">
        <v>1</v>
      </c>
      <c r="AR47" s="34" t="s">
        <v>47</v>
      </c>
      <c r="AS47" s="17">
        <v>6386</v>
      </c>
      <c r="AT47" s="144">
        <v>1357</v>
      </c>
      <c r="AU47" s="15">
        <v>0</v>
      </c>
      <c r="AV47" s="14" t="s">
        <v>56</v>
      </c>
      <c r="AY47" s="14">
        <v>489</v>
      </c>
    </row>
    <row r="48" spans="1:86" s="14" customFormat="1" ht="18.75" customHeight="1" x14ac:dyDescent="0.15">
      <c r="A48" s="14">
        <v>2</v>
      </c>
      <c r="B48" s="34" t="s">
        <v>11</v>
      </c>
      <c r="C48" s="17">
        <v>1625</v>
      </c>
      <c r="D48" s="109">
        <v>300</v>
      </c>
      <c r="E48" s="15">
        <v>0</v>
      </c>
      <c r="F48" s="14" t="s">
        <v>56</v>
      </c>
      <c r="I48" s="14">
        <v>165</v>
      </c>
      <c r="AP48" s="16"/>
      <c r="AQ48" s="14">
        <v>2</v>
      </c>
      <c r="AR48" s="34" t="s">
        <v>11</v>
      </c>
      <c r="AS48" s="17">
        <v>6386</v>
      </c>
      <c r="AT48" s="144">
        <v>1357</v>
      </c>
      <c r="AU48" s="15">
        <v>0</v>
      </c>
      <c r="AV48" s="14" t="s">
        <v>56</v>
      </c>
      <c r="AY48" s="14">
        <v>489</v>
      </c>
    </row>
    <row r="49" spans="1:51" s="14" customFormat="1" ht="18.75" customHeight="1" x14ac:dyDescent="0.15">
      <c r="A49" s="14">
        <v>3</v>
      </c>
      <c r="B49" s="34" t="s">
        <v>12</v>
      </c>
      <c r="C49" s="17">
        <v>1625</v>
      </c>
      <c r="D49" s="109">
        <v>300</v>
      </c>
      <c r="E49" s="15">
        <v>0</v>
      </c>
      <c r="F49" s="14" t="s">
        <v>56</v>
      </c>
      <c r="I49" s="14">
        <v>165</v>
      </c>
      <c r="AP49" s="16"/>
      <c r="AQ49" s="14">
        <v>3</v>
      </c>
      <c r="AR49" s="34" t="s">
        <v>12</v>
      </c>
      <c r="AS49" s="17">
        <v>6386</v>
      </c>
      <c r="AT49" s="144">
        <v>1357</v>
      </c>
      <c r="AU49" s="15">
        <v>0</v>
      </c>
      <c r="AV49" s="14" t="s">
        <v>56</v>
      </c>
      <c r="AY49" s="14">
        <v>489</v>
      </c>
    </row>
    <row r="50" spans="1:51" s="14" customFormat="1" ht="18.75" customHeight="1" x14ac:dyDescent="0.15">
      <c r="A50" s="14">
        <v>4</v>
      </c>
      <c r="B50" s="34" t="s">
        <v>13</v>
      </c>
      <c r="C50" s="17">
        <v>1625</v>
      </c>
      <c r="D50" s="109">
        <v>300</v>
      </c>
      <c r="E50" s="15">
        <v>0</v>
      </c>
      <c r="F50" s="14" t="s">
        <v>56</v>
      </c>
      <c r="I50" s="14">
        <v>165</v>
      </c>
      <c r="AP50" s="16"/>
      <c r="AQ50" s="14">
        <v>4</v>
      </c>
      <c r="AR50" s="34" t="s">
        <v>13</v>
      </c>
      <c r="AS50" s="17">
        <v>6386</v>
      </c>
      <c r="AT50" s="144">
        <v>1357</v>
      </c>
      <c r="AU50" s="15">
        <v>0</v>
      </c>
      <c r="AV50" s="14" t="s">
        <v>56</v>
      </c>
      <c r="AY50" s="14">
        <v>489</v>
      </c>
    </row>
    <row r="51" spans="1:51" s="14" customFormat="1" ht="18.75" customHeight="1" x14ac:dyDescent="0.15">
      <c r="A51" s="14">
        <v>5</v>
      </c>
      <c r="B51" s="34" t="s">
        <v>14</v>
      </c>
      <c r="C51" s="17">
        <v>1625</v>
      </c>
      <c r="D51" s="109">
        <v>300</v>
      </c>
      <c r="E51" s="15">
        <v>0</v>
      </c>
      <c r="F51" s="14" t="s">
        <v>56</v>
      </c>
      <c r="I51" s="14">
        <v>165</v>
      </c>
      <c r="AP51" s="16"/>
      <c r="AQ51" s="14">
        <v>5</v>
      </c>
      <c r="AR51" s="34" t="s">
        <v>14</v>
      </c>
      <c r="AS51" s="17">
        <v>6386</v>
      </c>
      <c r="AT51" s="144">
        <v>1357</v>
      </c>
      <c r="AU51" s="15">
        <v>0</v>
      </c>
      <c r="AV51" s="14" t="s">
        <v>56</v>
      </c>
      <c r="AY51" s="14">
        <v>489</v>
      </c>
    </row>
    <row r="52" spans="1:51" s="14" customFormat="1" ht="18.75" customHeight="1" x14ac:dyDescent="0.15">
      <c r="A52" s="14">
        <v>6</v>
      </c>
      <c r="B52" s="34" t="s">
        <v>15</v>
      </c>
      <c r="C52" s="17">
        <v>1625</v>
      </c>
      <c r="D52" s="109">
        <v>300</v>
      </c>
      <c r="E52" s="15">
        <v>0</v>
      </c>
      <c r="F52" s="14" t="s">
        <v>56</v>
      </c>
      <c r="I52" s="14">
        <v>165</v>
      </c>
      <c r="AP52" s="16"/>
      <c r="AQ52" s="14">
        <v>6</v>
      </c>
      <c r="AR52" s="34" t="s">
        <v>15</v>
      </c>
      <c r="AS52" s="17">
        <v>6386</v>
      </c>
      <c r="AT52" s="144">
        <v>1357</v>
      </c>
      <c r="AU52" s="15">
        <v>0</v>
      </c>
      <c r="AV52" s="14" t="s">
        <v>56</v>
      </c>
      <c r="AY52" s="14">
        <v>489</v>
      </c>
    </row>
    <row r="53" spans="1:51" s="14" customFormat="1" ht="18.75" customHeight="1" x14ac:dyDescent="0.15">
      <c r="A53" s="14">
        <v>7</v>
      </c>
      <c r="B53" s="34" t="s">
        <v>16</v>
      </c>
      <c r="C53" s="17">
        <v>1625</v>
      </c>
      <c r="D53" s="109">
        <v>300</v>
      </c>
      <c r="E53" s="15">
        <v>0</v>
      </c>
      <c r="F53" s="14" t="s">
        <v>56</v>
      </c>
      <c r="I53" s="14">
        <v>165</v>
      </c>
      <c r="AP53" s="16"/>
      <c r="AQ53" s="14">
        <v>7</v>
      </c>
      <c r="AR53" s="34" t="s">
        <v>16</v>
      </c>
      <c r="AS53" s="17">
        <v>6386</v>
      </c>
      <c r="AT53" s="144">
        <v>1357</v>
      </c>
      <c r="AU53" s="15">
        <v>0</v>
      </c>
      <c r="AV53" s="14" t="s">
        <v>56</v>
      </c>
      <c r="AY53" s="14">
        <v>489</v>
      </c>
    </row>
    <row r="54" spans="1:51" s="14" customFormat="1" ht="18.75" customHeight="1" x14ac:dyDescent="0.15">
      <c r="A54" s="14">
        <v>8</v>
      </c>
      <c r="B54" s="34" t="s">
        <v>62</v>
      </c>
      <c r="C54" s="17">
        <v>1625</v>
      </c>
      <c r="D54" s="109">
        <v>300</v>
      </c>
      <c r="E54" s="15">
        <v>0</v>
      </c>
      <c r="F54" s="14" t="s">
        <v>56</v>
      </c>
      <c r="I54" s="14">
        <v>165</v>
      </c>
      <c r="AP54" s="16"/>
      <c r="AQ54" s="14">
        <v>8</v>
      </c>
      <c r="AR54" s="34" t="s">
        <v>62</v>
      </c>
      <c r="AS54" s="17">
        <v>6386</v>
      </c>
      <c r="AT54" s="144">
        <v>1357</v>
      </c>
      <c r="AU54" s="15">
        <v>0</v>
      </c>
      <c r="AV54" s="14" t="s">
        <v>56</v>
      </c>
      <c r="AY54" s="14">
        <v>489</v>
      </c>
    </row>
    <row r="55" spans="1:51" s="14" customFormat="1" ht="18.75" customHeight="1" x14ac:dyDescent="0.15">
      <c r="A55" s="14">
        <v>9</v>
      </c>
      <c r="B55" s="34" t="s">
        <v>63</v>
      </c>
      <c r="C55" s="17">
        <v>1625</v>
      </c>
      <c r="D55" s="109">
        <v>300</v>
      </c>
      <c r="E55" s="15">
        <v>0</v>
      </c>
      <c r="F55" s="14" t="s">
        <v>56</v>
      </c>
      <c r="I55" s="14">
        <v>165</v>
      </c>
      <c r="AP55" s="16"/>
      <c r="AQ55" s="14">
        <v>9</v>
      </c>
      <c r="AR55" s="34" t="s">
        <v>63</v>
      </c>
      <c r="AS55" s="17">
        <v>6386</v>
      </c>
      <c r="AT55" s="144">
        <v>1357</v>
      </c>
      <c r="AU55" s="15">
        <v>0</v>
      </c>
      <c r="AV55" s="14" t="s">
        <v>56</v>
      </c>
      <c r="AY55" s="14">
        <v>489</v>
      </c>
    </row>
    <row r="56" spans="1:51" s="14" customFormat="1" ht="18.75" customHeight="1" x14ac:dyDescent="0.15">
      <c r="A56" s="14">
        <v>10</v>
      </c>
      <c r="B56" s="34" t="s">
        <v>111</v>
      </c>
      <c r="C56" s="17">
        <v>1625</v>
      </c>
      <c r="D56" s="109">
        <v>300</v>
      </c>
      <c r="E56" s="15">
        <v>0</v>
      </c>
      <c r="F56" s="14" t="s">
        <v>56</v>
      </c>
      <c r="I56" s="14">
        <v>165</v>
      </c>
      <c r="AP56" s="16"/>
      <c r="AQ56" s="14">
        <v>10</v>
      </c>
      <c r="AR56" s="34" t="s">
        <v>111</v>
      </c>
      <c r="AS56" s="17">
        <v>6386</v>
      </c>
      <c r="AT56" s="144">
        <v>1357</v>
      </c>
      <c r="AU56" s="15">
        <v>0</v>
      </c>
      <c r="AV56" s="14" t="s">
        <v>56</v>
      </c>
      <c r="AY56" s="14">
        <v>489</v>
      </c>
    </row>
    <row r="57" spans="1:51" s="14" customFormat="1" ht="18.75" customHeight="1" x14ac:dyDescent="0.15">
      <c r="A57" s="14">
        <v>11</v>
      </c>
      <c r="B57" s="34" t="s">
        <v>112</v>
      </c>
      <c r="C57" s="17">
        <v>1625</v>
      </c>
      <c r="D57" s="109">
        <v>300</v>
      </c>
      <c r="E57" s="15">
        <v>0</v>
      </c>
      <c r="F57" s="14" t="s">
        <v>56</v>
      </c>
      <c r="I57" s="14">
        <v>165</v>
      </c>
      <c r="AP57" s="16"/>
      <c r="AQ57" s="14">
        <v>11</v>
      </c>
      <c r="AR57" s="34" t="s">
        <v>112</v>
      </c>
      <c r="AS57" s="17">
        <v>6386</v>
      </c>
      <c r="AT57" s="144">
        <v>1357</v>
      </c>
      <c r="AU57" s="15">
        <v>0</v>
      </c>
      <c r="AV57" s="14" t="s">
        <v>56</v>
      </c>
      <c r="AY57" s="14">
        <v>489</v>
      </c>
    </row>
    <row r="58" spans="1:51" s="14" customFormat="1" ht="18.75" customHeight="1" x14ac:dyDescent="0.15">
      <c r="A58" s="14">
        <v>12</v>
      </c>
      <c r="B58" s="34" t="s">
        <v>64</v>
      </c>
      <c r="C58" s="17">
        <v>135</v>
      </c>
      <c r="D58" s="14">
        <v>27</v>
      </c>
      <c r="E58" s="15">
        <v>965</v>
      </c>
      <c r="F58" s="14" t="s">
        <v>57</v>
      </c>
      <c r="I58" s="109">
        <v>415</v>
      </c>
      <c r="AP58" s="16"/>
      <c r="AQ58" s="14">
        <v>12</v>
      </c>
      <c r="AR58" s="34" t="s">
        <v>64</v>
      </c>
      <c r="AS58" s="17">
        <v>530</v>
      </c>
      <c r="AT58" s="14">
        <v>122</v>
      </c>
      <c r="AU58" s="15">
        <v>1631</v>
      </c>
      <c r="AV58" s="14" t="s">
        <v>57</v>
      </c>
      <c r="AY58" s="144">
        <v>1240</v>
      </c>
    </row>
    <row r="59" spans="1:51" s="14" customFormat="1" ht="18.75" customHeight="1" x14ac:dyDescent="0.15">
      <c r="A59" s="14">
        <v>13</v>
      </c>
      <c r="B59" s="14" t="s">
        <v>65</v>
      </c>
      <c r="C59" s="17">
        <v>135</v>
      </c>
      <c r="D59" s="14">
        <v>27</v>
      </c>
      <c r="E59" s="15">
        <v>965</v>
      </c>
      <c r="F59" s="14" t="s">
        <v>57</v>
      </c>
      <c r="I59" s="109">
        <v>415</v>
      </c>
      <c r="AP59" s="16"/>
      <c r="AQ59" s="14">
        <v>13</v>
      </c>
      <c r="AR59" s="14" t="s">
        <v>65</v>
      </c>
      <c r="AS59" s="17">
        <v>530</v>
      </c>
      <c r="AT59" s="14">
        <v>122</v>
      </c>
      <c r="AU59" s="15">
        <v>1631</v>
      </c>
      <c r="AV59" s="14" t="s">
        <v>57</v>
      </c>
      <c r="AY59" s="144">
        <v>1240</v>
      </c>
    </row>
    <row r="60" spans="1:51" s="14" customFormat="1" ht="18.75" customHeight="1" x14ac:dyDescent="0.15">
      <c r="A60" s="14">
        <v>14</v>
      </c>
      <c r="B60" s="14" t="s">
        <v>10</v>
      </c>
      <c r="C60" s="17">
        <v>135</v>
      </c>
      <c r="D60" s="14">
        <v>27</v>
      </c>
      <c r="E60" s="15">
        <v>965</v>
      </c>
      <c r="F60" s="14" t="s">
        <v>57</v>
      </c>
      <c r="I60" s="109">
        <v>415</v>
      </c>
      <c r="AP60" s="16"/>
      <c r="AQ60" s="14">
        <v>14</v>
      </c>
      <c r="AR60" s="14" t="s">
        <v>10</v>
      </c>
      <c r="AS60" s="17">
        <v>530</v>
      </c>
      <c r="AT60" s="14">
        <v>122</v>
      </c>
      <c r="AU60" s="15">
        <v>1631</v>
      </c>
      <c r="AV60" s="14" t="s">
        <v>57</v>
      </c>
      <c r="AY60" s="144">
        <v>1240</v>
      </c>
    </row>
    <row r="61" spans="1:51" s="14" customFormat="1" ht="18.75" customHeight="1" x14ac:dyDescent="0.15">
      <c r="A61" s="14">
        <v>15</v>
      </c>
      <c r="B61" s="14" t="s">
        <v>66</v>
      </c>
      <c r="C61" s="17">
        <v>135</v>
      </c>
      <c r="D61" s="14">
        <v>27</v>
      </c>
      <c r="E61" s="15">
        <v>965</v>
      </c>
      <c r="F61" s="14" t="s">
        <v>57</v>
      </c>
      <c r="I61" s="109">
        <v>415</v>
      </c>
      <c r="AP61" s="16"/>
      <c r="AQ61" s="14">
        <v>15</v>
      </c>
      <c r="AR61" s="14" t="s">
        <v>66</v>
      </c>
      <c r="AS61" s="17">
        <v>530</v>
      </c>
      <c r="AT61" s="14">
        <v>122</v>
      </c>
      <c r="AU61" s="15">
        <v>1631</v>
      </c>
      <c r="AV61" s="14" t="s">
        <v>57</v>
      </c>
      <c r="AY61" s="144">
        <v>1240</v>
      </c>
    </row>
    <row r="62" spans="1:51" s="14" customFormat="1" ht="18.75" customHeight="1" x14ac:dyDescent="0.15">
      <c r="A62" s="14">
        <v>16</v>
      </c>
      <c r="B62" s="14" t="s">
        <v>17</v>
      </c>
      <c r="C62" s="17">
        <v>135</v>
      </c>
      <c r="D62" s="14">
        <v>27</v>
      </c>
      <c r="E62" s="15">
        <v>965</v>
      </c>
      <c r="F62" s="14" t="s">
        <v>57</v>
      </c>
      <c r="I62" s="109">
        <v>415</v>
      </c>
      <c r="AP62" s="16"/>
      <c r="AQ62" s="14">
        <v>16</v>
      </c>
      <c r="AR62" s="14" t="s">
        <v>17</v>
      </c>
      <c r="AS62" s="17">
        <v>530</v>
      </c>
      <c r="AT62" s="14">
        <v>122</v>
      </c>
      <c r="AU62" s="15">
        <v>1631</v>
      </c>
      <c r="AV62" s="14" t="s">
        <v>57</v>
      </c>
      <c r="AY62" s="144">
        <v>1240</v>
      </c>
    </row>
    <row r="63" spans="1:51" s="14" customFormat="1" ht="18.75" customHeight="1" x14ac:dyDescent="0.15">
      <c r="A63" s="14">
        <v>17</v>
      </c>
      <c r="B63" s="14" t="s">
        <v>18</v>
      </c>
      <c r="C63" s="17">
        <v>135</v>
      </c>
      <c r="D63" s="14">
        <v>27</v>
      </c>
      <c r="E63" s="15">
        <v>965</v>
      </c>
      <c r="F63" s="14" t="s">
        <v>57</v>
      </c>
      <c r="I63" s="109">
        <v>415</v>
      </c>
      <c r="AP63" s="16"/>
      <c r="AQ63" s="14">
        <v>17</v>
      </c>
      <c r="AR63" s="14" t="s">
        <v>18</v>
      </c>
      <c r="AS63" s="17">
        <v>530</v>
      </c>
      <c r="AT63" s="14">
        <v>122</v>
      </c>
      <c r="AU63" s="15">
        <v>1631</v>
      </c>
      <c r="AV63" s="14" t="s">
        <v>57</v>
      </c>
      <c r="AY63" s="144">
        <v>1240</v>
      </c>
    </row>
    <row r="64" spans="1:51" s="14" customFormat="1" ht="18.75" customHeight="1" x14ac:dyDescent="0.15">
      <c r="A64" s="14">
        <v>18</v>
      </c>
      <c r="B64" s="14" t="s">
        <v>60</v>
      </c>
      <c r="C64" s="17">
        <v>225</v>
      </c>
      <c r="D64" s="14">
        <v>38.5</v>
      </c>
      <c r="E64" s="15">
        <v>2895</v>
      </c>
      <c r="F64" s="14" t="s">
        <v>57</v>
      </c>
      <c r="I64" s="14">
        <v>165</v>
      </c>
      <c r="AP64" s="16"/>
      <c r="AQ64" s="14">
        <v>18</v>
      </c>
      <c r="AR64" s="14" t="s">
        <v>60</v>
      </c>
      <c r="AS64" s="17">
        <v>875</v>
      </c>
      <c r="AT64" s="14">
        <v>174.5</v>
      </c>
      <c r="AU64" s="15">
        <v>2895</v>
      </c>
      <c r="AV64" s="14" t="s">
        <v>57</v>
      </c>
      <c r="AY64" s="14">
        <v>489</v>
      </c>
    </row>
    <row r="65" spans="1:51" s="14" customFormat="1" ht="18.75" customHeight="1" x14ac:dyDescent="0.15">
      <c r="A65" s="14">
        <v>19</v>
      </c>
      <c r="B65" s="14" t="s">
        <v>67</v>
      </c>
      <c r="C65" s="17">
        <v>225</v>
      </c>
      <c r="D65" s="14">
        <v>38.5</v>
      </c>
      <c r="E65" s="15">
        <v>2895</v>
      </c>
      <c r="F65" s="14" t="s">
        <v>57</v>
      </c>
      <c r="I65" s="14">
        <v>165</v>
      </c>
      <c r="AP65" s="16"/>
      <c r="AQ65" s="14">
        <v>19</v>
      </c>
      <c r="AR65" s="14" t="s">
        <v>67</v>
      </c>
      <c r="AS65" s="17">
        <v>875</v>
      </c>
      <c r="AT65" s="14">
        <v>174.5</v>
      </c>
      <c r="AU65" s="15">
        <v>2895</v>
      </c>
      <c r="AV65" s="14" t="s">
        <v>57</v>
      </c>
      <c r="AY65" s="14">
        <v>489</v>
      </c>
    </row>
    <row r="66" spans="1:51" s="14" customFormat="1" ht="18.75" customHeight="1" x14ac:dyDescent="0.15">
      <c r="A66" s="14">
        <v>20</v>
      </c>
      <c r="B66" s="14" t="s">
        <v>68</v>
      </c>
      <c r="C66" s="17">
        <v>225</v>
      </c>
      <c r="D66" s="14">
        <v>38.5</v>
      </c>
      <c r="E66" s="15">
        <v>2895</v>
      </c>
      <c r="F66" s="14" t="s">
        <v>57</v>
      </c>
      <c r="I66" s="14">
        <v>165</v>
      </c>
      <c r="AP66" s="16"/>
      <c r="AQ66" s="14">
        <v>20</v>
      </c>
      <c r="AR66" s="14" t="s">
        <v>68</v>
      </c>
      <c r="AS66" s="17">
        <v>875</v>
      </c>
      <c r="AT66" s="14">
        <v>174.5</v>
      </c>
      <c r="AU66" s="15">
        <v>2895</v>
      </c>
      <c r="AV66" s="14" t="s">
        <v>57</v>
      </c>
      <c r="AY66" s="14">
        <v>489</v>
      </c>
    </row>
    <row r="67" spans="1:51" s="14" customFormat="1" ht="18.75" customHeight="1" x14ac:dyDescent="0.15">
      <c r="A67" s="14">
        <v>21</v>
      </c>
      <c r="B67" s="14" t="s">
        <v>70</v>
      </c>
      <c r="C67" s="17">
        <v>225</v>
      </c>
      <c r="D67" s="14">
        <v>38.5</v>
      </c>
      <c r="E67" s="15">
        <v>2895</v>
      </c>
      <c r="F67" s="14" t="s">
        <v>57</v>
      </c>
      <c r="I67" s="14">
        <v>165</v>
      </c>
      <c r="AP67" s="16"/>
      <c r="AQ67" s="14">
        <v>21</v>
      </c>
      <c r="AR67" s="14" t="s">
        <v>70</v>
      </c>
      <c r="AS67" s="17">
        <v>875</v>
      </c>
      <c r="AT67" s="14">
        <v>174.5</v>
      </c>
      <c r="AU67" s="15">
        <v>2895</v>
      </c>
      <c r="AV67" s="14" t="s">
        <v>57</v>
      </c>
      <c r="AY67" s="14">
        <v>489</v>
      </c>
    </row>
    <row r="68" spans="1:51" s="14" customFormat="1" ht="18.75" customHeight="1" x14ac:dyDescent="0.15">
      <c r="A68" s="14">
        <v>22</v>
      </c>
      <c r="B68" s="14" t="s">
        <v>71</v>
      </c>
      <c r="C68" s="17">
        <v>225</v>
      </c>
      <c r="D68" s="14">
        <v>38.5</v>
      </c>
      <c r="E68" s="15">
        <v>2895</v>
      </c>
      <c r="F68" s="14" t="s">
        <v>57</v>
      </c>
      <c r="I68" s="14">
        <v>165</v>
      </c>
      <c r="AP68" s="16"/>
      <c r="AQ68" s="14">
        <v>22</v>
      </c>
      <c r="AR68" s="14" t="s">
        <v>71</v>
      </c>
      <c r="AS68" s="17">
        <v>875</v>
      </c>
      <c r="AT68" s="14">
        <v>174.5</v>
      </c>
      <c r="AU68" s="15">
        <v>4895</v>
      </c>
      <c r="AV68" s="14" t="s">
        <v>57</v>
      </c>
      <c r="AY68" s="14">
        <v>489</v>
      </c>
    </row>
    <row r="69" spans="1:51" s="14" customFormat="1" ht="18.75" customHeight="1" x14ac:dyDescent="0.15">
      <c r="A69" s="14">
        <v>23</v>
      </c>
      <c r="B69" s="14" t="s">
        <v>72</v>
      </c>
      <c r="C69" s="17">
        <v>225</v>
      </c>
      <c r="D69" s="14">
        <v>38.5</v>
      </c>
      <c r="E69" s="15">
        <v>2895</v>
      </c>
      <c r="F69" s="14" t="s">
        <v>57</v>
      </c>
      <c r="I69" s="14">
        <v>165</v>
      </c>
      <c r="AP69" s="16"/>
      <c r="AQ69" s="14">
        <v>23</v>
      </c>
      <c r="AR69" s="14" t="s">
        <v>72</v>
      </c>
      <c r="AS69" s="17">
        <v>875</v>
      </c>
      <c r="AT69" s="14">
        <v>174.5</v>
      </c>
      <c r="AU69" s="15">
        <v>4895</v>
      </c>
      <c r="AV69" s="14" t="s">
        <v>57</v>
      </c>
      <c r="AY69" s="14">
        <v>489</v>
      </c>
    </row>
    <row r="70" spans="1:51" s="14" customFormat="1" ht="18.75" customHeight="1" x14ac:dyDescent="0.15">
      <c r="A70" s="14">
        <v>24</v>
      </c>
      <c r="B70" s="14" t="s">
        <v>73</v>
      </c>
      <c r="C70" s="17">
        <v>225</v>
      </c>
      <c r="D70" s="14">
        <v>38.5</v>
      </c>
      <c r="E70" s="15">
        <v>2895</v>
      </c>
      <c r="F70" s="14" t="s">
        <v>57</v>
      </c>
      <c r="I70" s="14">
        <v>165</v>
      </c>
      <c r="AP70" s="16"/>
      <c r="AQ70" s="14">
        <v>24</v>
      </c>
      <c r="AR70" s="14" t="s">
        <v>73</v>
      </c>
      <c r="AS70" s="17">
        <v>875</v>
      </c>
      <c r="AT70" s="14">
        <v>174.5</v>
      </c>
      <c r="AU70" s="15">
        <v>4895</v>
      </c>
      <c r="AV70" s="14" t="s">
        <v>57</v>
      </c>
      <c r="AY70" s="14">
        <v>489</v>
      </c>
    </row>
    <row r="71" spans="1:51" s="14" customFormat="1" ht="18.75" customHeight="1" x14ac:dyDescent="0.15">
      <c r="A71" s="14">
        <v>25</v>
      </c>
      <c r="B71" s="14" t="s">
        <v>74</v>
      </c>
      <c r="C71" s="17">
        <v>225</v>
      </c>
      <c r="D71" s="14">
        <v>38.5</v>
      </c>
      <c r="E71" s="15">
        <v>2895</v>
      </c>
      <c r="F71" s="14" t="s">
        <v>57</v>
      </c>
      <c r="I71" s="14">
        <v>165</v>
      </c>
      <c r="AP71" s="16"/>
      <c r="AQ71" s="14">
        <v>25</v>
      </c>
      <c r="AR71" s="14" t="s">
        <v>74</v>
      </c>
      <c r="AS71" s="17">
        <v>875</v>
      </c>
      <c r="AT71" s="14">
        <v>174.5</v>
      </c>
      <c r="AU71" s="15">
        <v>2895</v>
      </c>
      <c r="AV71" s="14" t="s">
        <v>57</v>
      </c>
      <c r="AY71" s="14">
        <v>489</v>
      </c>
    </row>
    <row r="72" spans="1:51" s="14" customFormat="1" ht="18.75" customHeight="1" x14ac:dyDescent="0.15">
      <c r="A72" s="14">
        <v>26</v>
      </c>
      <c r="B72" s="14" t="s">
        <v>75</v>
      </c>
      <c r="C72" s="17">
        <v>225</v>
      </c>
      <c r="D72" s="14">
        <v>38.5</v>
      </c>
      <c r="E72" s="15">
        <v>2895</v>
      </c>
      <c r="F72" s="14" t="s">
        <v>57</v>
      </c>
      <c r="I72" s="14">
        <v>165</v>
      </c>
      <c r="AP72" s="16"/>
      <c r="AQ72" s="14">
        <v>26</v>
      </c>
      <c r="AR72" s="14" t="s">
        <v>75</v>
      </c>
      <c r="AS72" s="17">
        <v>875</v>
      </c>
      <c r="AT72" s="14">
        <v>174.5</v>
      </c>
      <c r="AU72" s="15">
        <v>2895</v>
      </c>
      <c r="AV72" s="14" t="s">
        <v>57</v>
      </c>
      <c r="AY72" s="14">
        <v>489</v>
      </c>
    </row>
    <row r="73" spans="1:51" s="14" customFormat="1" ht="18.75" customHeight="1" x14ac:dyDescent="0.15">
      <c r="A73" s="14">
        <v>27</v>
      </c>
      <c r="B73" s="14" t="s">
        <v>76</v>
      </c>
      <c r="C73" s="17">
        <v>225</v>
      </c>
      <c r="D73" s="14">
        <v>38.5</v>
      </c>
      <c r="E73" s="15">
        <v>2895</v>
      </c>
      <c r="F73" s="14" t="s">
        <v>57</v>
      </c>
      <c r="I73" s="14">
        <v>165</v>
      </c>
      <c r="AP73" s="16"/>
      <c r="AQ73" s="14">
        <v>27</v>
      </c>
      <c r="AR73" s="14" t="s">
        <v>76</v>
      </c>
      <c r="AS73" s="17">
        <v>875</v>
      </c>
      <c r="AT73" s="14">
        <v>174.5</v>
      </c>
      <c r="AU73" s="15">
        <v>2895</v>
      </c>
      <c r="AV73" s="14" t="s">
        <v>57</v>
      </c>
      <c r="AY73" s="14">
        <v>489</v>
      </c>
    </row>
    <row r="74" spans="1:51" s="14" customFormat="1" ht="18.75" customHeight="1" x14ac:dyDescent="0.15">
      <c r="A74" s="14">
        <v>28</v>
      </c>
      <c r="B74" s="14" t="s">
        <v>77</v>
      </c>
      <c r="C74" s="17">
        <v>225</v>
      </c>
      <c r="D74" s="14">
        <v>38.5</v>
      </c>
      <c r="E74" s="15">
        <v>2895</v>
      </c>
      <c r="F74" s="14" t="s">
        <v>57</v>
      </c>
      <c r="I74" s="14">
        <v>165</v>
      </c>
      <c r="AP74" s="16"/>
      <c r="AQ74" s="14">
        <v>28</v>
      </c>
      <c r="AR74" s="14" t="s">
        <v>77</v>
      </c>
      <c r="AS74" s="17">
        <v>875</v>
      </c>
      <c r="AT74" s="14">
        <v>174.5</v>
      </c>
      <c r="AU74" s="15">
        <v>2895</v>
      </c>
      <c r="AV74" s="14" t="s">
        <v>57</v>
      </c>
      <c r="AY74" s="14">
        <v>489</v>
      </c>
    </row>
    <row r="75" spans="1:51" x14ac:dyDescent="0.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51" x14ac:dyDescent="0.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51" x14ac:dyDescent="0.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51" x14ac:dyDescent="0.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51" x14ac:dyDescent="0.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51" x14ac:dyDescent="0.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 x14ac:dyDescent="0.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 x14ac:dyDescent="0.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 x14ac:dyDescent="0.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 x14ac:dyDescent="0.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 x14ac:dyDescent="0.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 x14ac:dyDescent="0.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 x14ac:dyDescent="0.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 x14ac:dyDescent="0.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 x14ac:dyDescent="0.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 x14ac:dyDescent="0.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 x14ac:dyDescent="0.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 x14ac:dyDescent="0.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 x14ac:dyDescent="0.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 x14ac:dyDescent="0.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1:11" x14ac:dyDescent="0.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 spans="1:11" x14ac:dyDescent="0.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</row>
    <row r="97" spans="1:11" x14ac:dyDescent="0.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1:11" x14ac:dyDescent="0.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1:11" x14ac:dyDescent="0.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</row>
    <row r="100" spans="1:11" x14ac:dyDescent="0.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1" x14ac:dyDescent="0.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</row>
    <row r="102" spans="1:11" x14ac:dyDescent="0.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</sheetData>
  <sheetProtection autoFilter="0"/>
  <mergeCells count="639">
    <mergeCell ref="B40:AM40"/>
    <mergeCell ref="AR40:CC40"/>
    <mergeCell ref="B41:AM41"/>
    <mergeCell ref="AR41:CC41"/>
    <mergeCell ref="B42:AM42"/>
    <mergeCell ref="AR42:CC42"/>
    <mergeCell ref="BQ37:BS37"/>
    <mergeCell ref="BT37:BU37"/>
    <mergeCell ref="BV37:BW37"/>
    <mergeCell ref="BY37:BZ37"/>
    <mergeCell ref="CA37:CB37"/>
    <mergeCell ref="A39:AM39"/>
    <mergeCell ref="AQ39:CC39"/>
    <mergeCell ref="AX37:AZ37"/>
    <mergeCell ref="BA37:BB37"/>
    <mergeCell ref="BC37:BD37"/>
    <mergeCell ref="BF37:BG37"/>
    <mergeCell ref="BH37:BI37"/>
    <mergeCell ref="BK37:BM37"/>
    <mergeCell ref="AA37:AC37"/>
    <mergeCell ref="AD37:AE37"/>
    <mergeCell ref="AF37:AG37"/>
    <mergeCell ref="AI37:AJ37"/>
    <mergeCell ref="AK37:AL37"/>
    <mergeCell ref="AR37:AT37"/>
    <mergeCell ref="BV36:BW36"/>
    <mergeCell ref="BY36:BZ36"/>
    <mergeCell ref="CA36:CB36"/>
    <mergeCell ref="B37:D37"/>
    <mergeCell ref="H37:J37"/>
    <mergeCell ref="K37:L37"/>
    <mergeCell ref="M37:N37"/>
    <mergeCell ref="P37:Q37"/>
    <mergeCell ref="R37:S37"/>
    <mergeCell ref="U37:W37"/>
    <mergeCell ref="BC36:BD36"/>
    <mergeCell ref="BF36:BG36"/>
    <mergeCell ref="BH36:BI36"/>
    <mergeCell ref="BK36:BM36"/>
    <mergeCell ref="BQ36:BS36"/>
    <mergeCell ref="BT36:BU36"/>
    <mergeCell ref="AF36:AG36"/>
    <mergeCell ref="AI36:AJ36"/>
    <mergeCell ref="AK36:AL36"/>
    <mergeCell ref="AR36:AT36"/>
    <mergeCell ref="AX36:AZ36"/>
    <mergeCell ref="BA36:BB36"/>
    <mergeCell ref="CA35:CB35"/>
    <mergeCell ref="B36:D36"/>
    <mergeCell ref="H36:J36"/>
    <mergeCell ref="K36:L36"/>
    <mergeCell ref="M36:N36"/>
    <mergeCell ref="P36:Q36"/>
    <mergeCell ref="R36:S36"/>
    <mergeCell ref="U36:W36"/>
    <mergeCell ref="AA36:AC36"/>
    <mergeCell ref="AD36:AE36"/>
    <mergeCell ref="BH35:BI35"/>
    <mergeCell ref="BK35:BM35"/>
    <mergeCell ref="BQ35:BS35"/>
    <mergeCell ref="BT35:BU35"/>
    <mergeCell ref="BV35:BW35"/>
    <mergeCell ref="BY35:BZ35"/>
    <mergeCell ref="AK35:AL35"/>
    <mergeCell ref="AR35:AT35"/>
    <mergeCell ref="AX35:AZ35"/>
    <mergeCell ref="BA35:BB35"/>
    <mergeCell ref="BC35:BD35"/>
    <mergeCell ref="BF35:BG35"/>
    <mergeCell ref="R35:S35"/>
    <mergeCell ref="U35:W35"/>
    <mergeCell ref="AA35:AC35"/>
    <mergeCell ref="AD35:AE35"/>
    <mergeCell ref="AF35:AG35"/>
    <mergeCell ref="AI35:AJ35"/>
    <mergeCell ref="BQ34:BS34"/>
    <mergeCell ref="BT34:BU34"/>
    <mergeCell ref="BV34:BW34"/>
    <mergeCell ref="BY34:BZ34"/>
    <mergeCell ref="CA34:CB34"/>
    <mergeCell ref="B35:D35"/>
    <mergeCell ref="H35:J35"/>
    <mergeCell ref="K35:L35"/>
    <mergeCell ref="M35:N35"/>
    <mergeCell ref="P35:Q35"/>
    <mergeCell ref="AX34:AZ34"/>
    <mergeCell ref="BA34:BB34"/>
    <mergeCell ref="BC34:BD34"/>
    <mergeCell ref="BF34:BG34"/>
    <mergeCell ref="BH34:BI34"/>
    <mergeCell ref="BK34:BM34"/>
    <mergeCell ref="AA34:AC34"/>
    <mergeCell ref="AD34:AE34"/>
    <mergeCell ref="AF34:AG34"/>
    <mergeCell ref="AI34:AJ34"/>
    <mergeCell ref="AK34:AL34"/>
    <mergeCell ref="AR34:AT34"/>
    <mergeCell ref="BV33:BW33"/>
    <mergeCell ref="BY33:BZ33"/>
    <mergeCell ref="CA33:CB33"/>
    <mergeCell ref="B34:D34"/>
    <mergeCell ref="H34:J34"/>
    <mergeCell ref="K34:L34"/>
    <mergeCell ref="M34:N34"/>
    <mergeCell ref="P34:Q34"/>
    <mergeCell ref="R34:S34"/>
    <mergeCell ref="U34:W34"/>
    <mergeCell ref="BC33:BD33"/>
    <mergeCell ref="BF33:BG33"/>
    <mergeCell ref="BH33:BI33"/>
    <mergeCell ref="BK33:BM33"/>
    <mergeCell ref="BQ33:BS33"/>
    <mergeCell ref="BT33:BU33"/>
    <mergeCell ref="AF33:AG33"/>
    <mergeCell ref="AI33:AJ33"/>
    <mergeCell ref="AK33:AL33"/>
    <mergeCell ref="AR33:AT33"/>
    <mergeCell ref="AX33:AZ33"/>
    <mergeCell ref="BA33:BB33"/>
    <mergeCell ref="CA32:CB32"/>
    <mergeCell ref="B33:D33"/>
    <mergeCell ref="H33:J33"/>
    <mergeCell ref="K33:L33"/>
    <mergeCell ref="M33:N33"/>
    <mergeCell ref="P33:Q33"/>
    <mergeCell ref="R33:S33"/>
    <mergeCell ref="U33:W33"/>
    <mergeCell ref="AA33:AC33"/>
    <mergeCell ref="AD33:AE33"/>
    <mergeCell ref="BH32:BI32"/>
    <mergeCell ref="BK32:BM32"/>
    <mergeCell ref="BQ32:BS32"/>
    <mergeCell ref="BT32:BU32"/>
    <mergeCell ref="BV32:BW32"/>
    <mergeCell ref="BY32:BZ32"/>
    <mergeCell ref="AK32:AL32"/>
    <mergeCell ref="AR32:AT32"/>
    <mergeCell ref="AX32:AZ32"/>
    <mergeCell ref="BA32:BB32"/>
    <mergeCell ref="BC32:BD32"/>
    <mergeCell ref="BF32:BG32"/>
    <mergeCell ref="R32:S32"/>
    <mergeCell ref="U32:W32"/>
    <mergeCell ref="AA32:AC32"/>
    <mergeCell ref="AD32:AE32"/>
    <mergeCell ref="AF32:AG32"/>
    <mergeCell ref="AI32:AJ32"/>
    <mergeCell ref="BQ31:BS31"/>
    <mergeCell ref="BT31:BU31"/>
    <mergeCell ref="BV31:BW31"/>
    <mergeCell ref="BY31:BZ31"/>
    <mergeCell ref="CA31:CB31"/>
    <mergeCell ref="B32:D32"/>
    <mergeCell ref="H32:J32"/>
    <mergeCell ref="K32:L32"/>
    <mergeCell ref="M32:N32"/>
    <mergeCell ref="P32:Q32"/>
    <mergeCell ref="AX31:AZ31"/>
    <mergeCell ref="BA31:BB31"/>
    <mergeCell ref="BC31:BD31"/>
    <mergeCell ref="BF31:BG31"/>
    <mergeCell ref="BH31:BI31"/>
    <mergeCell ref="BK31:BM31"/>
    <mergeCell ref="AA31:AC31"/>
    <mergeCell ref="AD31:AE31"/>
    <mergeCell ref="AF31:AG31"/>
    <mergeCell ref="AI31:AJ31"/>
    <mergeCell ref="AK31:AL31"/>
    <mergeCell ref="AR31:AT31"/>
    <mergeCell ref="BV30:BW30"/>
    <mergeCell ref="BY30:BZ30"/>
    <mergeCell ref="CA30:CB30"/>
    <mergeCell ref="B31:D31"/>
    <mergeCell ref="H31:J31"/>
    <mergeCell ref="K31:L31"/>
    <mergeCell ref="M31:N31"/>
    <mergeCell ref="P31:Q31"/>
    <mergeCell ref="R31:S31"/>
    <mergeCell ref="U31:W31"/>
    <mergeCell ref="BC30:BD30"/>
    <mergeCell ref="BF30:BG30"/>
    <mergeCell ref="BH30:BI30"/>
    <mergeCell ref="BK30:BM30"/>
    <mergeCell ref="BQ30:BS30"/>
    <mergeCell ref="BT30:BU30"/>
    <mergeCell ref="AF30:AG30"/>
    <mergeCell ref="AI30:AJ30"/>
    <mergeCell ref="AK30:AL30"/>
    <mergeCell ref="AR30:AT30"/>
    <mergeCell ref="AX30:AZ30"/>
    <mergeCell ref="BA30:BB30"/>
    <mergeCell ref="CA29:CB29"/>
    <mergeCell ref="B30:D30"/>
    <mergeCell ref="H30:J30"/>
    <mergeCell ref="K30:L30"/>
    <mergeCell ref="M30:N30"/>
    <mergeCell ref="P30:Q30"/>
    <mergeCell ref="R30:S30"/>
    <mergeCell ref="U30:W30"/>
    <mergeCell ref="AA30:AC30"/>
    <mergeCell ref="AD30:AE30"/>
    <mergeCell ref="BH29:BI29"/>
    <mergeCell ref="BK29:BM29"/>
    <mergeCell ref="BQ29:BS29"/>
    <mergeCell ref="BT29:BU29"/>
    <mergeCell ref="BV29:BW29"/>
    <mergeCell ref="BY29:BZ29"/>
    <mergeCell ref="AK29:AL29"/>
    <mergeCell ref="AR29:AT29"/>
    <mergeCell ref="AX29:AZ29"/>
    <mergeCell ref="BA29:BB29"/>
    <mergeCell ref="BC29:BD29"/>
    <mergeCell ref="BF29:BG29"/>
    <mergeCell ref="R29:S29"/>
    <mergeCell ref="U29:W29"/>
    <mergeCell ref="AA29:AC29"/>
    <mergeCell ref="AD29:AE29"/>
    <mergeCell ref="AF29:AG29"/>
    <mergeCell ref="AI29:AJ29"/>
    <mergeCell ref="BQ28:BS28"/>
    <mergeCell ref="BT28:BU28"/>
    <mergeCell ref="BV28:BW28"/>
    <mergeCell ref="BY28:BZ28"/>
    <mergeCell ref="CA28:CB28"/>
    <mergeCell ref="B29:D29"/>
    <mergeCell ref="H29:J29"/>
    <mergeCell ref="K29:L29"/>
    <mergeCell ref="M29:N29"/>
    <mergeCell ref="P29:Q29"/>
    <mergeCell ref="AX28:AZ28"/>
    <mergeCell ref="BA28:BB28"/>
    <mergeCell ref="BC28:BD28"/>
    <mergeCell ref="BF28:BG28"/>
    <mergeCell ref="BH28:BI28"/>
    <mergeCell ref="BK28:BM28"/>
    <mergeCell ref="AA28:AC28"/>
    <mergeCell ref="AD28:AE28"/>
    <mergeCell ref="AF28:AG28"/>
    <mergeCell ref="AI28:AJ28"/>
    <mergeCell ref="AK28:AL28"/>
    <mergeCell ref="AR28:AT28"/>
    <mergeCell ref="BV27:BW27"/>
    <mergeCell ref="BY27:BZ27"/>
    <mergeCell ref="CA27:CB27"/>
    <mergeCell ref="B28:D28"/>
    <mergeCell ref="H28:J28"/>
    <mergeCell ref="K28:L28"/>
    <mergeCell ref="M28:N28"/>
    <mergeCell ref="P28:Q28"/>
    <mergeCell ref="R28:S28"/>
    <mergeCell ref="U28:W28"/>
    <mergeCell ref="BC27:BD27"/>
    <mergeCell ref="BF27:BG27"/>
    <mergeCell ref="BH27:BI27"/>
    <mergeCell ref="BK27:BM27"/>
    <mergeCell ref="BQ27:BS27"/>
    <mergeCell ref="BT27:BU27"/>
    <mergeCell ref="AF27:AG27"/>
    <mergeCell ref="AI27:AJ27"/>
    <mergeCell ref="AK27:AL27"/>
    <mergeCell ref="AR27:AT27"/>
    <mergeCell ref="AX27:AZ27"/>
    <mergeCell ref="BA27:BB27"/>
    <mergeCell ref="CA26:CB26"/>
    <mergeCell ref="B27:D27"/>
    <mergeCell ref="H27:J27"/>
    <mergeCell ref="K27:L27"/>
    <mergeCell ref="M27:N27"/>
    <mergeCell ref="P27:Q27"/>
    <mergeCell ref="R27:S27"/>
    <mergeCell ref="U27:W27"/>
    <mergeCell ref="AA27:AC27"/>
    <mergeCell ref="AD27:AE27"/>
    <mergeCell ref="BH26:BI26"/>
    <mergeCell ref="BK26:BM26"/>
    <mergeCell ref="BQ26:BS26"/>
    <mergeCell ref="BT26:BU26"/>
    <mergeCell ref="BV26:BW26"/>
    <mergeCell ref="BY26:BZ26"/>
    <mergeCell ref="AK26:AL26"/>
    <mergeCell ref="AR26:AT26"/>
    <mergeCell ref="AX26:AZ26"/>
    <mergeCell ref="BA26:BB26"/>
    <mergeCell ref="BC26:BD26"/>
    <mergeCell ref="BF26:BG26"/>
    <mergeCell ref="R26:S26"/>
    <mergeCell ref="U26:W26"/>
    <mergeCell ref="AA26:AC26"/>
    <mergeCell ref="AD26:AE26"/>
    <mergeCell ref="AF26:AG26"/>
    <mergeCell ref="AI26:AJ26"/>
    <mergeCell ref="BQ25:BS25"/>
    <mergeCell ref="BT25:BU25"/>
    <mergeCell ref="BV25:BW25"/>
    <mergeCell ref="BY25:BZ25"/>
    <mergeCell ref="CA25:CB25"/>
    <mergeCell ref="B26:D26"/>
    <mergeCell ref="H26:J26"/>
    <mergeCell ref="K26:L26"/>
    <mergeCell ref="M26:N26"/>
    <mergeCell ref="P26:Q26"/>
    <mergeCell ref="AX25:AZ25"/>
    <mergeCell ref="BA25:BB25"/>
    <mergeCell ref="BC25:BD25"/>
    <mergeCell ref="BF25:BG25"/>
    <mergeCell ref="BH25:BI25"/>
    <mergeCell ref="BK25:BM25"/>
    <mergeCell ref="AA25:AC25"/>
    <mergeCell ref="AD25:AE25"/>
    <mergeCell ref="AF25:AG25"/>
    <mergeCell ref="AI25:AJ25"/>
    <mergeCell ref="AK25:AL25"/>
    <mergeCell ref="AR25:AT25"/>
    <mergeCell ref="BV24:BW24"/>
    <mergeCell ref="BY24:BZ24"/>
    <mergeCell ref="CA24:CB24"/>
    <mergeCell ref="B25:D25"/>
    <mergeCell ref="H25:J25"/>
    <mergeCell ref="K25:L25"/>
    <mergeCell ref="M25:N25"/>
    <mergeCell ref="P25:Q25"/>
    <mergeCell ref="R25:S25"/>
    <mergeCell ref="U25:W25"/>
    <mergeCell ref="BC24:BD24"/>
    <mergeCell ref="BF24:BG24"/>
    <mergeCell ref="BH24:BI24"/>
    <mergeCell ref="BK24:BM24"/>
    <mergeCell ref="BQ24:BS24"/>
    <mergeCell ref="BT24:BU24"/>
    <mergeCell ref="AF24:AG24"/>
    <mergeCell ref="AI24:AJ24"/>
    <mergeCell ref="AK24:AL24"/>
    <mergeCell ref="AR24:AT24"/>
    <mergeCell ref="AX24:AZ24"/>
    <mergeCell ref="BA24:BB24"/>
    <mergeCell ref="CA23:CB23"/>
    <mergeCell ref="B24:D24"/>
    <mergeCell ref="H24:J24"/>
    <mergeCell ref="K24:L24"/>
    <mergeCell ref="M24:N24"/>
    <mergeCell ref="P24:Q24"/>
    <mergeCell ref="R24:S24"/>
    <mergeCell ref="U24:W24"/>
    <mergeCell ref="AA24:AC24"/>
    <mergeCell ref="AD24:AE24"/>
    <mergeCell ref="BH23:BI23"/>
    <mergeCell ref="BK23:BM23"/>
    <mergeCell ref="BQ23:BS23"/>
    <mergeCell ref="BT23:BU23"/>
    <mergeCell ref="BV23:BW23"/>
    <mergeCell ref="BY23:BZ23"/>
    <mergeCell ref="AK23:AL23"/>
    <mergeCell ref="AR23:AT23"/>
    <mergeCell ref="AX23:AZ23"/>
    <mergeCell ref="BA23:BB23"/>
    <mergeCell ref="BC23:BD23"/>
    <mergeCell ref="BF23:BG23"/>
    <mergeCell ref="R23:S23"/>
    <mergeCell ref="U23:W23"/>
    <mergeCell ref="AA23:AC23"/>
    <mergeCell ref="AD23:AE23"/>
    <mergeCell ref="AF23:AG23"/>
    <mergeCell ref="AI23:AJ23"/>
    <mergeCell ref="BQ22:BS22"/>
    <mergeCell ref="BT22:BU22"/>
    <mergeCell ref="BV22:BW22"/>
    <mergeCell ref="BY22:BZ22"/>
    <mergeCell ref="CA22:CB22"/>
    <mergeCell ref="B23:D23"/>
    <mergeCell ref="H23:J23"/>
    <mergeCell ref="K23:L23"/>
    <mergeCell ref="M23:N23"/>
    <mergeCell ref="P23:Q23"/>
    <mergeCell ref="AX22:AZ22"/>
    <mergeCell ref="BA22:BB22"/>
    <mergeCell ref="BC22:BD22"/>
    <mergeCell ref="BF22:BG22"/>
    <mergeCell ref="BH22:BI22"/>
    <mergeCell ref="BK22:BM22"/>
    <mergeCell ref="AA22:AC22"/>
    <mergeCell ref="AD22:AE22"/>
    <mergeCell ref="AF22:AG22"/>
    <mergeCell ref="AI22:AJ22"/>
    <mergeCell ref="AK22:AL22"/>
    <mergeCell ref="AR22:AT22"/>
    <mergeCell ref="BN21:BP21"/>
    <mergeCell ref="BQ21:BS21"/>
    <mergeCell ref="BT21:CB21"/>
    <mergeCell ref="B22:D22"/>
    <mergeCell ref="H22:J22"/>
    <mergeCell ref="K22:L22"/>
    <mergeCell ref="M22:N22"/>
    <mergeCell ref="P22:Q22"/>
    <mergeCell ref="R22:S22"/>
    <mergeCell ref="U22:W22"/>
    <mergeCell ref="AD21:AL21"/>
    <mergeCell ref="AR21:AT21"/>
    <mergeCell ref="AU21:AW21"/>
    <mergeCell ref="AX21:AZ21"/>
    <mergeCell ref="BA21:BI21"/>
    <mergeCell ref="BK21:BM21"/>
    <mergeCell ref="BS18:BU18"/>
    <mergeCell ref="BV18:BX18"/>
    <mergeCell ref="BY18:CC18"/>
    <mergeCell ref="B21:D21"/>
    <mergeCell ref="E21:G21"/>
    <mergeCell ref="H21:J21"/>
    <mergeCell ref="K21:S21"/>
    <mergeCell ref="U21:W21"/>
    <mergeCell ref="X21:Z21"/>
    <mergeCell ref="AA21:AC21"/>
    <mergeCell ref="BA18:BC18"/>
    <mergeCell ref="BD18:BF18"/>
    <mergeCell ref="BG18:BI18"/>
    <mergeCell ref="BJ18:BL18"/>
    <mergeCell ref="BM18:BO18"/>
    <mergeCell ref="BP18:BR18"/>
    <mergeCell ref="AC18:AE18"/>
    <mergeCell ref="AF18:AH18"/>
    <mergeCell ref="AI18:AM18"/>
    <mergeCell ref="AQ18:AS18"/>
    <mergeCell ref="AT18:AW18"/>
    <mergeCell ref="AX18:AZ18"/>
    <mergeCell ref="BY17:CC17"/>
    <mergeCell ref="A18:C18"/>
    <mergeCell ref="D18:G18"/>
    <mergeCell ref="H18:J18"/>
    <mergeCell ref="K18:M18"/>
    <mergeCell ref="N18:P18"/>
    <mergeCell ref="Q18:S18"/>
    <mergeCell ref="T18:V18"/>
    <mergeCell ref="W18:Y18"/>
    <mergeCell ref="Z18:AB18"/>
    <mergeCell ref="BG17:BI17"/>
    <mergeCell ref="BJ17:BL17"/>
    <mergeCell ref="BM17:BO17"/>
    <mergeCell ref="BP17:BR17"/>
    <mergeCell ref="BS17:BU17"/>
    <mergeCell ref="BV17:BX17"/>
    <mergeCell ref="AQ17:AS17"/>
    <mergeCell ref="AT17:AU17"/>
    <mergeCell ref="AV17:AW17"/>
    <mergeCell ref="AX17:AZ17"/>
    <mergeCell ref="BA17:BC17"/>
    <mergeCell ref="BD17:BF17"/>
    <mergeCell ref="T17:V17"/>
    <mergeCell ref="W17:Y17"/>
    <mergeCell ref="Z17:AB17"/>
    <mergeCell ref="AC17:AE17"/>
    <mergeCell ref="AF17:AH17"/>
    <mergeCell ref="AI17:AM17"/>
    <mergeCell ref="BS16:BU16"/>
    <mergeCell ref="BV16:BX16"/>
    <mergeCell ref="BY16:CC16"/>
    <mergeCell ref="A17:C17"/>
    <mergeCell ref="D17:E17"/>
    <mergeCell ref="F17:G17"/>
    <mergeCell ref="H17:J17"/>
    <mergeCell ref="K17:M17"/>
    <mergeCell ref="N17:P17"/>
    <mergeCell ref="Q17:S17"/>
    <mergeCell ref="BA16:BC16"/>
    <mergeCell ref="BD16:BF16"/>
    <mergeCell ref="BG16:BI16"/>
    <mergeCell ref="BJ16:BL16"/>
    <mergeCell ref="BM16:BO16"/>
    <mergeCell ref="BP16:BR16"/>
    <mergeCell ref="AF16:AH16"/>
    <mergeCell ref="AI16:AM16"/>
    <mergeCell ref="AQ16:AS16"/>
    <mergeCell ref="AT16:AU16"/>
    <mergeCell ref="AV16:AW16"/>
    <mergeCell ref="AX16:AZ16"/>
    <mergeCell ref="N16:P16"/>
    <mergeCell ref="Q16:S16"/>
    <mergeCell ref="T16:V16"/>
    <mergeCell ref="W16:Y16"/>
    <mergeCell ref="Z16:AB16"/>
    <mergeCell ref="AC16:AE16"/>
    <mergeCell ref="BM15:BO15"/>
    <mergeCell ref="BP15:BR15"/>
    <mergeCell ref="BS15:BU15"/>
    <mergeCell ref="BV15:BX15"/>
    <mergeCell ref="BY15:CC15"/>
    <mergeCell ref="A16:C16"/>
    <mergeCell ref="D16:E16"/>
    <mergeCell ref="F16:G16"/>
    <mergeCell ref="H16:J16"/>
    <mergeCell ref="K16:M16"/>
    <mergeCell ref="AV15:AW15"/>
    <mergeCell ref="AX15:AZ15"/>
    <mergeCell ref="BA15:BC15"/>
    <mergeCell ref="BD15:BF15"/>
    <mergeCell ref="BG15:BI15"/>
    <mergeCell ref="BJ15:BL15"/>
    <mergeCell ref="Z15:AB15"/>
    <mergeCell ref="AC15:AE15"/>
    <mergeCell ref="AF15:AH15"/>
    <mergeCell ref="AI15:AM15"/>
    <mergeCell ref="AQ15:AS15"/>
    <mergeCell ref="AT15:AU15"/>
    <mergeCell ref="BY14:CC14"/>
    <mergeCell ref="A15:C15"/>
    <mergeCell ref="D15:E15"/>
    <mergeCell ref="F15:G15"/>
    <mergeCell ref="H15:J15"/>
    <mergeCell ref="K15:M15"/>
    <mergeCell ref="N15:P15"/>
    <mergeCell ref="Q15:S15"/>
    <mergeCell ref="T15:V15"/>
    <mergeCell ref="W15:Y15"/>
    <mergeCell ref="BG14:BI14"/>
    <mergeCell ref="BJ14:BL14"/>
    <mergeCell ref="BM14:BO14"/>
    <mergeCell ref="BP14:BR14"/>
    <mergeCell ref="BS14:BU14"/>
    <mergeCell ref="BV14:BX14"/>
    <mergeCell ref="AQ14:AS14"/>
    <mergeCell ref="AT14:AU14"/>
    <mergeCell ref="AV14:AW14"/>
    <mergeCell ref="AX14:AZ14"/>
    <mergeCell ref="BA14:BC14"/>
    <mergeCell ref="BD14:BF14"/>
    <mergeCell ref="T14:V14"/>
    <mergeCell ref="W14:Y14"/>
    <mergeCell ref="Z14:AB14"/>
    <mergeCell ref="AC14:AE14"/>
    <mergeCell ref="AF14:AH14"/>
    <mergeCell ref="AI14:AM14"/>
    <mergeCell ref="BS13:BU13"/>
    <mergeCell ref="BV13:BX13"/>
    <mergeCell ref="BY13:CC13"/>
    <mergeCell ref="A14:C14"/>
    <mergeCell ref="D14:E14"/>
    <mergeCell ref="F14:G14"/>
    <mergeCell ref="H14:J14"/>
    <mergeCell ref="K14:M14"/>
    <mergeCell ref="N14:P14"/>
    <mergeCell ref="Q14:S14"/>
    <mergeCell ref="BA13:BC13"/>
    <mergeCell ref="BD13:BF13"/>
    <mergeCell ref="BG13:BI13"/>
    <mergeCell ref="BJ13:BL13"/>
    <mergeCell ref="BM13:BO13"/>
    <mergeCell ref="BP13:BR13"/>
    <mergeCell ref="AC13:AE13"/>
    <mergeCell ref="AF13:AH13"/>
    <mergeCell ref="AI13:AM13"/>
    <mergeCell ref="AQ13:AS13"/>
    <mergeCell ref="AT13:AW13"/>
    <mergeCell ref="AX13:AZ13"/>
    <mergeCell ref="BY12:CC12"/>
    <mergeCell ref="A13:C13"/>
    <mergeCell ref="D13:G13"/>
    <mergeCell ref="H13:J13"/>
    <mergeCell ref="K13:M13"/>
    <mergeCell ref="N13:P13"/>
    <mergeCell ref="Q13:S13"/>
    <mergeCell ref="T13:V13"/>
    <mergeCell ref="W13:Y13"/>
    <mergeCell ref="Z13:AB13"/>
    <mergeCell ref="BG12:BI12"/>
    <mergeCell ref="BJ12:BL12"/>
    <mergeCell ref="BM12:BO12"/>
    <mergeCell ref="BP12:BR12"/>
    <mergeCell ref="BS12:BU12"/>
    <mergeCell ref="BV12:BX12"/>
    <mergeCell ref="AI12:AM12"/>
    <mergeCell ref="AQ12:AS12"/>
    <mergeCell ref="AT12:AW12"/>
    <mergeCell ref="AX12:AZ12"/>
    <mergeCell ref="BA12:BC12"/>
    <mergeCell ref="BD12:BF12"/>
    <mergeCell ref="Q12:S12"/>
    <mergeCell ref="T12:V12"/>
    <mergeCell ref="W12:Y12"/>
    <mergeCell ref="Z12:AB12"/>
    <mergeCell ref="AC12:AE12"/>
    <mergeCell ref="AF12:AH12"/>
    <mergeCell ref="BD11:BR11"/>
    <mergeCell ref="BS11:BU11"/>
    <mergeCell ref="BV11:BX11"/>
    <mergeCell ref="BY11:CA11"/>
    <mergeCell ref="CB11:CC11"/>
    <mergeCell ref="A12:C12"/>
    <mergeCell ref="D12:G12"/>
    <mergeCell ref="H12:J12"/>
    <mergeCell ref="K12:M12"/>
    <mergeCell ref="N12:P12"/>
    <mergeCell ref="BI8:BO8"/>
    <mergeCell ref="BP8:BT8"/>
    <mergeCell ref="BU8:CC8"/>
    <mergeCell ref="L9:AM9"/>
    <mergeCell ref="BB9:CC9"/>
    <mergeCell ref="N11:AB11"/>
    <mergeCell ref="AC11:AE11"/>
    <mergeCell ref="AF11:AH11"/>
    <mergeCell ref="AI11:AK11"/>
    <mergeCell ref="AL11:AM11"/>
    <mergeCell ref="BG6:BH6"/>
    <mergeCell ref="BJ6:BL6"/>
    <mergeCell ref="BM6:CC6"/>
    <mergeCell ref="L7:AM7"/>
    <mergeCell ref="BB7:CC7"/>
    <mergeCell ref="L8:R8"/>
    <mergeCell ref="S8:Y8"/>
    <mergeCell ref="Z8:AD8"/>
    <mergeCell ref="AE8:AM8"/>
    <mergeCell ref="BB8:BH8"/>
    <mergeCell ref="BX5:BY5"/>
    <mergeCell ref="BZ5:CA5"/>
    <mergeCell ref="CB5:CC5"/>
    <mergeCell ref="B6:K7"/>
    <mergeCell ref="L6:P6"/>
    <mergeCell ref="Q6:R6"/>
    <mergeCell ref="T6:V6"/>
    <mergeCell ref="W6:AM6"/>
    <mergeCell ref="AR6:BA7"/>
    <mergeCell ref="BB6:BF6"/>
    <mergeCell ref="BW3:CC3"/>
    <mergeCell ref="L4:AF4"/>
    <mergeCell ref="AG4:AM4"/>
    <mergeCell ref="BB4:BV4"/>
    <mergeCell ref="BW4:CC4"/>
    <mergeCell ref="L5:AB5"/>
    <mergeCell ref="AC5:AD5"/>
    <mergeCell ref="AE5:AF5"/>
    <mergeCell ref="AH5:AI5"/>
    <mergeCell ref="AJ5:AK5"/>
    <mergeCell ref="AP1:AQ2"/>
    <mergeCell ref="A3:A9"/>
    <mergeCell ref="L3:AF3"/>
    <mergeCell ref="AG3:AM3"/>
    <mergeCell ref="AQ3:AQ9"/>
    <mergeCell ref="BB3:BV3"/>
    <mergeCell ref="AL5:AM5"/>
    <mergeCell ref="BB5:BR5"/>
    <mergeCell ref="BS5:BT5"/>
    <mergeCell ref="BU5:BV5"/>
  </mergeCells>
  <phoneticPr fontId="3"/>
  <dataValidations count="10">
    <dataValidation imeMode="on" allowBlank="1" showInputMessage="1" showErrorMessage="1" sqref="L7:AM7 L9:AM9 H26:J32 BB9:CF9 U23:W32 AA23:AC32 BK23:BM32 B26:D32 AX23:AZ32 AR23:AT32 BB7:CF7 BQ23:BS32" xr:uid="{C28F5B26-04BE-40B8-9424-6C06FD33CDE7}"/>
    <dataValidation type="list" allowBlank="1" showInputMessage="1" showErrorMessage="1" sqref="L5:AB5" xr:uid="{F53B4B7B-9E26-4027-A0A0-C0DA841877C7}">
      <formula1>$B$47:$B$74</formula1>
    </dataValidation>
    <dataValidation type="list" allowBlank="1" showInputMessage="1" showErrorMessage="1" sqref="AC11:AE11 H13:AH13" xr:uid="{345C4BA7-8070-429E-B528-D156CA59F01F}">
      <formula1>"○,×"</formula1>
    </dataValidation>
    <dataValidation type="list" imeMode="disabled" allowBlank="1" showInputMessage="1" showErrorMessage="1" sqref="A40:A42" xr:uid="{5F660954-8FA7-406A-8407-2FEA12B1533C}">
      <formula1>"○,×"</formula1>
    </dataValidation>
    <dataValidation type="whole" allowBlank="1" showInputMessage="1" showErrorMessage="1" error="所要額が1,000円未満の場合は申請できません。" sqref="AI11:AK11 BY11:CA11" xr:uid="{2DBB2718-1D07-4F09-9D60-011DF39DE8DD}">
      <formula1>1000</formula1>
      <formula2>1E+28</formula2>
    </dataValidation>
    <dataValidation imeMode="halfKatakana" allowBlank="1" showInputMessage="1" showErrorMessage="1" sqref="L3:AF3 BB3:BV3" xr:uid="{A42622F9-F0F3-4AD3-8F65-B81AB0E38D26}"/>
    <dataValidation imeMode="disabled" allowBlank="1" showInputMessage="1" showErrorMessage="1" sqref="AJ5:AK5 BZ5:CA5" xr:uid="{958478A2-937A-49FE-B600-A63500E47690}"/>
    <dataValidation type="textLength" imeMode="halfAlpha" operator="equal" allowBlank="1" showInputMessage="1" showErrorMessage="1" errorTitle="事業所番号" error="10桁で入力してください。" sqref="AG4:AM4" xr:uid="{0C5A4D97-397C-4A13-AB11-0935EAE2535B}">
      <formula1>10</formula1>
    </dataValidation>
    <dataValidation imeMode="halfAlpha" allowBlank="1" showInputMessage="1" showErrorMessage="1" sqref="T6:V6 S8:Y8 AE5:AH5 AE8:AM8 E26:G32 K26:N32 BG6:BH6 Q6:R6 AD23:AG32 AI23:AL32 X23:Z32 P26:S32 AU23:AW32 BA23:BD32 BT23:BW32 BN23:BP32 BF23:BI32 BJ6:BL6 BI8:BO8 BU5:BX5 BU8:CF8 BY23:CB32" xr:uid="{016C5D0D-EB52-4A5E-9C78-CAF62F9EB555}"/>
    <dataValidation type="list" allowBlank="1" showInputMessage="1" showErrorMessage="1" sqref="X44:Z45" xr:uid="{A30D60A6-C759-4E30-9742-F8FE0DC4F089}">
      <formula1>"○"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8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29"/>
  <sheetViews>
    <sheetView topLeftCell="D1" workbookViewId="0">
      <selection activeCell="H7" sqref="H7"/>
    </sheetView>
  </sheetViews>
  <sheetFormatPr defaultRowHeight="13.5" x14ac:dyDescent="0.15"/>
  <sheetData>
    <row r="2" spans="1:9" x14ac:dyDescent="0.15">
      <c r="C2" t="s">
        <v>106</v>
      </c>
    </row>
    <row r="3" spans="1:9" x14ac:dyDescent="0.15">
      <c r="A3">
        <v>1</v>
      </c>
      <c r="B3" t="s">
        <v>47</v>
      </c>
      <c r="C3">
        <v>7500</v>
      </c>
      <c r="D3">
        <v>950</v>
      </c>
      <c r="E3">
        <v>0</v>
      </c>
      <c r="F3" t="s">
        <v>56</v>
      </c>
      <c r="I3">
        <v>500</v>
      </c>
    </row>
    <row r="4" spans="1:9" x14ac:dyDescent="0.15">
      <c r="A4">
        <v>2</v>
      </c>
      <c r="B4" t="s">
        <v>11</v>
      </c>
      <c r="C4">
        <v>7500</v>
      </c>
      <c r="D4">
        <v>950</v>
      </c>
      <c r="E4">
        <v>0</v>
      </c>
      <c r="F4" t="s">
        <v>56</v>
      </c>
      <c r="I4">
        <v>500</v>
      </c>
    </row>
    <row r="5" spans="1:9" x14ac:dyDescent="0.15">
      <c r="A5">
        <v>3</v>
      </c>
      <c r="B5" t="s">
        <v>12</v>
      </c>
      <c r="C5">
        <v>7500</v>
      </c>
      <c r="D5">
        <v>950</v>
      </c>
      <c r="E5">
        <v>0</v>
      </c>
      <c r="F5" t="s">
        <v>56</v>
      </c>
      <c r="I5">
        <v>500</v>
      </c>
    </row>
    <row r="6" spans="1:9" x14ac:dyDescent="0.15">
      <c r="A6">
        <v>4</v>
      </c>
      <c r="B6" t="s">
        <v>13</v>
      </c>
      <c r="C6">
        <v>7500</v>
      </c>
      <c r="D6">
        <v>950</v>
      </c>
      <c r="E6">
        <v>0</v>
      </c>
      <c r="F6" t="s">
        <v>56</v>
      </c>
      <c r="I6">
        <v>500</v>
      </c>
    </row>
    <row r="7" spans="1:9" x14ac:dyDescent="0.15">
      <c r="A7">
        <v>5</v>
      </c>
      <c r="B7" t="s">
        <v>14</v>
      </c>
      <c r="C7">
        <v>7500</v>
      </c>
      <c r="D7">
        <v>950</v>
      </c>
      <c r="E7">
        <v>0</v>
      </c>
      <c r="F7" t="s">
        <v>56</v>
      </c>
      <c r="I7">
        <v>500</v>
      </c>
    </row>
    <row r="8" spans="1:9" x14ac:dyDescent="0.15">
      <c r="A8">
        <v>6</v>
      </c>
      <c r="B8" t="s">
        <v>15</v>
      </c>
      <c r="C8">
        <v>7500</v>
      </c>
      <c r="D8">
        <v>950</v>
      </c>
      <c r="E8">
        <v>0</v>
      </c>
      <c r="F8" t="s">
        <v>56</v>
      </c>
      <c r="I8">
        <v>500</v>
      </c>
    </row>
    <row r="9" spans="1:9" x14ac:dyDescent="0.15">
      <c r="A9">
        <v>7</v>
      </c>
      <c r="B9" t="s">
        <v>16</v>
      </c>
      <c r="C9">
        <v>7500</v>
      </c>
      <c r="D9">
        <v>950</v>
      </c>
      <c r="E9">
        <v>0</v>
      </c>
      <c r="F9" t="s">
        <v>56</v>
      </c>
      <c r="I9">
        <v>500</v>
      </c>
    </row>
    <row r="10" spans="1:9" x14ac:dyDescent="0.15">
      <c r="A10">
        <v>8</v>
      </c>
      <c r="B10" t="s">
        <v>62</v>
      </c>
      <c r="C10">
        <v>7500</v>
      </c>
      <c r="D10">
        <v>950</v>
      </c>
      <c r="E10">
        <v>0</v>
      </c>
      <c r="F10" t="s">
        <v>56</v>
      </c>
      <c r="I10">
        <v>500</v>
      </c>
    </row>
    <row r="11" spans="1:9" x14ac:dyDescent="0.15">
      <c r="A11">
        <v>9</v>
      </c>
      <c r="B11" t="s">
        <v>63</v>
      </c>
      <c r="C11">
        <v>7500</v>
      </c>
      <c r="D11">
        <v>950</v>
      </c>
      <c r="E11">
        <v>0</v>
      </c>
      <c r="F11" t="s">
        <v>56</v>
      </c>
      <c r="I11">
        <v>500</v>
      </c>
    </row>
    <row r="12" spans="1:9" x14ac:dyDescent="0.15">
      <c r="A12">
        <v>10</v>
      </c>
      <c r="B12" t="s">
        <v>64</v>
      </c>
      <c r="C12">
        <v>600</v>
      </c>
      <c r="D12">
        <v>85</v>
      </c>
      <c r="E12">
        <v>0</v>
      </c>
      <c r="F12" t="s">
        <v>57</v>
      </c>
      <c r="I12">
        <v>1250</v>
      </c>
    </row>
    <row r="13" spans="1:9" x14ac:dyDescent="0.15">
      <c r="A13">
        <v>11</v>
      </c>
      <c r="B13" t="s">
        <v>65</v>
      </c>
      <c r="C13">
        <v>600</v>
      </c>
      <c r="D13">
        <v>85</v>
      </c>
      <c r="E13">
        <v>0</v>
      </c>
      <c r="F13" t="s">
        <v>57</v>
      </c>
      <c r="I13">
        <v>1250</v>
      </c>
    </row>
    <row r="14" spans="1:9" x14ac:dyDescent="0.15">
      <c r="A14">
        <v>12</v>
      </c>
      <c r="B14" t="s">
        <v>10</v>
      </c>
      <c r="C14">
        <v>600</v>
      </c>
      <c r="D14">
        <v>85</v>
      </c>
      <c r="E14">
        <v>0</v>
      </c>
      <c r="F14" t="s">
        <v>57</v>
      </c>
      <c r="I14">
        <v>1250</v>
      </c>
    </row>
    <row r="15" spans="1:9" x14ac:dyDescent="0.15">
      <c r="A15">
        <v>13</v>
      </c>
      <c r="B15" t="s">
        <v>66</v>
      </c>
      <c r="C15">
        <v>600</v>
      </c>
      <c r="D15">
        <v>85</v>
      </c>
      <c r="E15">
        <v>0</v>
      </c>
      <c r="F15" t="s">
        <v>57</v>
      </c>
      <c r="I15">
        <v>1250</v>
      </c>
    </row>
    <row r="16" spans="1:9" x14ac:dyDescent="0.15">
      <c r="A16">
        <v>14</v>
      </c>
      <c r="B16" t="s">
        <v>17</v>
      </c>
      <c r="C16">
        <v>600</v>
      </c>
      <c r="D16">
        <v>85</v>
      </c>
      <c r="E16">
        <v>0</v>
      </c>
      <c r="F16" t="s">
        <v>57</v>
      </c>
      <c r="I16">
        <v>1250</v>
      </c>
    </row>
    <row r="17" spans="1:9" x14ac:dyDescent="0.15">
      <c r="A17">
        <v>15</v>
      </c>
      <c r="B17" t="s">
        <v>18</v>
      </c>
      <c r="C17">
        <v>600</v>
      </c>
      <c r="D17">
        <v>85</v>
      </c>
      <c r="E17">
        <v>0</v>
      </c>
      <c r="F17" t="s">
        <v>57</v>
      </c>
      <c r="I17">
        <v>1250</v>
      </c>
    </row>
    <row r="18" spans="1:9" x14ac:dyDescent="0.15">
      <c r="A18">
        <v>16</v>
      </c>
      <c r="B18" t="s">
        <v>60</v>
      </c>
      <c r="C18">
        <v>1000</v>
      </c>
      <c r="D18">
        <v>125</v>
      </c>
      <c r="E18">
        <v>750</v>
      </c>
      <c r="F18" t="s">
        <v>57</v>
      </c>
      <c r="I18">
        <v>500</v>
      </c>
    </row>
    <row r="19" spans="1:9" x14ac:dyDescent="0.15">
      <c r="A19">
        <v>17</v>
      </c>
      <c r="B19" t="s">
        <v>67</v>
      </c>
      <c r="C19">
        <v>1000</v>
      </c>
      <c r="D19">
        <v>125</v>
      </c>
      <c r="E19">
        <v>750</v>
      </c>
      <c r="F19" t="s">
        <v>57</v>
      </c>
      <c r="I19">
        <v>500</v>
      </c>
    </row>
    <row r="20" spans="1:9" x14ac:dyDescent="0.15">
      <c r="A20">
        <v>18</v>
      </c>
      <c r="B20" t="s">
        <v>68</v>
      </c>
      <c r="C20">
        <v>1000</v>
      </c>
      <c r="D20">
        <v>125</v>
      </c>
      <c r="E20">
        <v>750</v>
      </c>
      <c r="F20" t="s">
        <v>57</v>
      </c>
      <c r="I20">
        <v>500</v>
      </c>
    </row>
    <row r="21" spans="1:9" x14ac:dyDescent="0.15">
      <c r="A21">
        <v>19</v>
      </c>
      <c r="B21" t="s">
        <v>69</v>
      </c>
      <c r="C21">
        <v>1000</v>
      </c>
      <c r="D21">
        <v>125</v>
      </c>
      <c r="E21">
        <v>750</v>
      </c>
      <c r="F21" t="s">
        <v>57</v>
      </c>
      <c r="I21">
        <v>500</v>
      </c>
    </row>
    <row r="22" spans="1:9" x14ac:dyDescent="0.15">
      <c r="A22">
        <v>20</v>
      </c>
      <c r="B22" t="s">
        <v>70</v>
      </c>
      <c r="C22">
        <v>1000</v>
      </c>
      <c r="D22">
        <v>125</v>
      </c>
      <c r="E22">
        <v>750</v>
      </c>
      <c r="F22" t="s">
        <v>57</v>
      </c>
      <c r="I22">
        <v>500</v>
      </c>
    </row>
    <row r="23" spans="1:9" x14ac:dyDescent="0.15">
      <c r="A23">
        <v>21</v>
      </c>
      <c r="B23" t="s">
        <v>71</v>
      </c>
      <c r="C23">
        <v>1000</v>
      </c>
      <c r="D23">
        <v>125</v>
      </c>
      <c r="E23">
        <v>0</v>
      </c>
      <c r="F23" t="s">
        <v>57</v>
      </c>
      <c r="I23">
        <v>500</v>
      </c>
    </row>
    <row r="24" spans="1:9" x14ac:dyDescent="0.15">
      <c r="A24">
        <v>22</v>
      </c>
      <c r="B24" t="s">
        <v>72</v>
      </c>
      <c r="C24">
        <v>1000</v>
      </c>
      <c r="D24">
        <v>125</v>
      </c>
      <c r="E24">
        <v>0</v>
      </c>
      <c r="F24" t="s">
        <v>57</v>
      </c>
      <c r="I24">
        <v>500</v>
      </c>
    </row>
    <row r="25" spans="1:9" x14ac:dyDescent="0.15">
      <c r="A25">
        <v>23</v>
      </c>
      <c r="B25" t="s">
        <v>73</v>
      </c>
      <c r="C25">
        <v>1000</v>
      </c>
      <c r="D25">
        <v>125</v>
      </c>
      <c r="E25">
        <v>0</v>
      </c>
      <c r="F25" t="s">
        <v>57</v>
      </c>
      <c r="I25">
        <v>500</v>
      </c>
    </row>
    <row r="26" spans="1:9" x14ac:dyDescent="0.15">
      <c r="A26">
        <v>24</v>
      </c>
      <c r="B26" t="s">
        <v>74</v>
      </c>
      <c r="C26">
        <v>1000</v>
      </c>
      <c r="D26">
        <v>125</v>
      </c>
      <c r="E26">
        <v>750</v>
      </c>
      <c r="F26" t="s">
        <v>57</v>
      </c>
      <c r="I26">
        <v>500</v>
      </c>
    </row>
    <row r="27" spans="1:9" x14ac:dyDescent="0.15">
      <c r="A27">
        <v>25</v>
      </c>
      <c r="B27" t="s">
        <v>75</v>
      </c>
      <c r="C27">
        <v>1000</v>
      </c>
      <c r="D27">
        <v>125</v>
      </c>
      <c r="E27">
        <v>750</v>
      </c>
      <c r="F27" t="s">
        <v>57</v>
      </c>
      <c r="I27">
        <v>500</v>
      </c>
    </row>
    <row r="28" spans="1:9" x14ac:dyDescent="0.15">
      <c r="A28">
        <v>26</v>
      </c>
      <c r="B28" t="s">
        <v>76</v>
      </c>
      <c r="C28">
        <v>1000</v>
      </c>
      <c r="D28">
        <v>125</v>
      </c>
      <c r="E28">
        <v>750</v>
      </c>
      <c r="F28" t="s">
        <v>57</v>
      </c>
      <c r="I28">
        <v>500</v>
      </c>
    </row>
    <row r="29" spans="1:9" x14ac:dyDescent="0.15">
      <c r="A29">
        <v>27</v>
      </c>
      <c r="B29" t="s">
        <v>77</v>
      </c>
      <c r="C29">
        <v>1000</v>
      </c>
      <c r="D29">
        <v>125</v>
      </c>
      <c r="E29">
        <v>750</v>
      </c>
      <c r="F29" t="s">
        <v>57</v>
      </c>
      <c r="I29">
        <v>500</v>
      </c>
    </row>
  </sheetData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29"/>
  <sheetViews>
    <sheetView topLeftCell="A10" workbookViewId="0">
      <selection activeCell="L16" sqref="L16"/>
    </sheetView>
  </sheetViews>
  <sheetFormatPr defaultRowHeight="13.5" x14ac:dyDescent="0.15"/>
  <sheetData>
    <row r="2" spans="1:9" x14ac:dyDescent="0.15">
      <c r="C2" t="s">
        <v>106</v>
      </c>
    </row>
    <row r="3" spans="1:9" x14ac:dyDescent="0.15">
      <c r="A3">
        <v>1</v>
      </c>
      <c r="B3" t="s">
        <v>47</v>
      </c>
      <c r="C3">
        <v>12050</v>
      </c>
      <c r="D3">
        <v>1550</v>
      </c>
      <c r="E3">
        <v>0</v>
      </c>
      <c r="F3" t="s">
        <v>56</v>
      </c>
      <c r="I3">
        <v>350</v>
      </c>
    </row>
    <row r="4" spans="1:9" x14ac:dyDescent="0.15">
      <c r="A4">
        <v>2</v>
      </c>
      <c r="B4" t="s">
        <v>11</v>
      </c>
      <c r="C4">
        <v>12050</v>
      </c>
      <c r="D4">
        <v>1550</v>
      </c>
      <c r="E4">
        <v>0</v>
      </c>
      <c r="F4" t="s">
        <v>56</v>
      </c>
      <c r="I4">
        <v>350</v>
      </c>
    </row>
    <row r="5" spans="1:9" x14ac:dyDescent="0.15">
      <c r="A5">
        <v>3</v>
      </c>
      <c r="B5" t="s">
        <v>12</v>
      </c>
      <c r="C5">
        <v>12050</v>
      </c>
      <c r="D5">
        <v>1550</v>
      </c>
      <c r="E5">
        <v>0</v>
      </c>
      <c r="F5" t="s">
        <v>56</v>
      </c>
      <c r="I5">
        <v>350</v>
      </c>
    </row>
    <row r="6" spans="1:9" x14ac:dyDescent="0.15">
      <c r="A6">
        <v>4</v>
      </c>
      <c r="B6" t="s">
        <v>13</v>
      </c>
      <c r="C6">
        <v>12050</v>
      </c>
      <c r="D6">
        <v>1550</v>
      </c>
      <c r="E6">
        <v>0</v>
      </c>
      <c r="F6" t="s">
        <v>56</v>
      </c>
      <c r="I6">
        <v>350</v>
      </c>
    </row>
    <row r="7" spans="1:9" x14ac:dyDescent="0.15">
      <c r="A7">
        <v>5</v>
      </c>
      <c r="B7" t="s">
        <v>14</v>
      </c>
      <c r="C7">
        <v>12050</v>
      </c>
      <c r="D7">
        <v>1550</v>
      </c>
      <c r="E7">
        <v>0</v>
      </c>
      <c r="F7" t="s">
        <v>56</v>
      </c>
      <c r="I7">
        <v>350</v>
      </c>
    </row>
    <row r="8" spans="1:9" x14ac:dyDescent="0.15">
      <c r="A8">
        <v>6</v>
      </c>
      <c r="B8" t="s">
        <v>15</v>
      </c>
      <c r="C8">
        <v>12050</v>
      </c>
      <c r="D8">
        <v>1550</v>
      </c>
      <c r="E8">
        <v>0</v>
      </c>
      <c r="F8" t="s">
        <v>56</v>
      </c>
      <c r="I8">
        <v>350</v>
      </c>
    </row>
    <row r="9" spans="1:9" x14ac:dyDescent="0.15">
      <c r="A9">
        <v>7</v>
      </c>
      <c r="B9" t="s">
        <v>16</v>
      </c>
      <c r="C9">
        <v>12050</v>
      </c>
      <c r="D9">
        <v>1550</v>
      </c>
      <c r="E9">
        <v>0</v>
      </c>
      <c r="F9" t="s">
        <v>56</v>
      </c>
      <c r="I9">
        <v>350</v>
      </c>
    </row>
    <row r="10" spans="1:9" x14ac:dyDescent="0.15">
      <c r="A10">
        <v>8</v>
      </c>
      <c r="B10" t="s">
        <v>62</v>
      </c>
      <c r="C10">
        <v>12050</v>
      </c>
      <c r="D10">
        <v>1550</v>
      </c>
      <c r="E10">
        <v>0</v>
      </c>
      <c r="F10" t="s">
        <v>56</v>
      </c>
      <c r="I10">
        <v>350</v>
      </c>
    </row>
    <row r="11" spans="1:9" x14ac:dyDescent="0.15">
      <c r="A11">
        <v>9</v>
      </c>
      <c r="B11" t="s">
        <v>63</v>
      </c>
      <c r="C11">
        <v>12050</v>
      </c>
      <c r="D11">
        <v>1550</v>
      </c>
      <c r="E11">
        <v>0</v>
      </c>
      <c r="F11" t="s">
        <v>56</v>
      </c>
      <c r="I11">
        <v>350</v>
      </c>
    </row>
    <row r="12" spans="1:9" x14ac:dyDescent="0.15">
      <c r="A12">
        <v>10</v>
      </c>
      <c r="B12" t="s">
        <v>64</v>
      </c>
      <c r="C12">
        <v>1000</v>
      </c>
      <c r="D12">
        <v>135</v>
      </c>
      <c r="E12">
        <v>0</v>
      </c>
      <c r="F12" t="s">
        <v>57</v>
      </c>
      <c r="I12">
        <v>850</v>
      </c>
    </row>
    <row r="13" spans="1:9" x14ac:dyDescent="0.15">
      <c r="A13">
        <v>11</v>
      </c>
      <c r="B13" t="s">
        <v>65</v>
      </c>
      <c r="C13">
        <v>1000</v>
      </c>
      <c r="D13">
        <v>135</v>
      </c>
      <c r="E13">
        <v>0</v>
      </c>
      <c r="F13" t="s">
        <v>57</v>
      </c>
      <c r="I13">
        <v>850</v>
      </c>
    </row>
    <row r="14" spans="1:9" x14ac:dyDescent="0.15">
      <c r="A14">
        <v>12</v>
      </c>
      <c r="B14" t="s">
        <v>10</v>
      </c>
      <c r="C14">
        <v>1000</v>
      </c>
      <c r="D14">
        <v>135</v>
      </c>
      <c r="E14">
        <v>0</v>
      </c>
      <c r="F14" t="s">
        <v>57</v>
      </c>
      <c r="I14">
        <v>850</v>
      </c>
    </row>
    <row r="15" spans="1:9" x14ac:dyDescent="0.15">
      <c r="A15">
        <v>13</v>
      </c>
      <c r="B15" t="s">
        <v>66</v>
      </c>
      <c r="C15">
        <v>1000</v>
      </c>
      <c r="D15">
        <v>135</v>
      </c>
      <c r="E15">
        <v>0</v>
      </c>
      <c r="F15" t="s">
        <v>57</v>
      </c>
      <c r="I15">
        <v>850</v>
      </c>
    </row>
    <row r="16" spans="1:9" x14ac:dyDescent="0.15">
      <c r="A16">
        <v>14</v>
      </c>
      <c r="B16" t="s">
        <v>17</v>
      </c>
      <c r="C16">
        <v>1000</v>
      </c>
      <c r="D16">
        <v>135</v>
      </c>
      <c r="E16">
        <v>0</v>
      </c>
      <c r="F16" t="s">
        <v>57</v>
      </c>
      <c r="I16">
        <v>850</v>
      </c>
    </row>
    <row r="17" spans="1:9" x14ac:dyDescent="0.15">
      <c r="A17">
        <v>15</v>
      </c>
      <c r="B17" t="s">
        <v>18</v>
      </c>
      <c r="C17">
        <v>1000</v>
      </c>
      <c r="D17">
        <v>135</v>
      </c>
      <c r="E17">
        <v>0</v>
      </c>
      <c r="F17" t="s">
        <v>57</v>
      </c>
      <c r="I17">
        <v>850</v>
      </c>
    </row>
    <row r="18" spans="1:9" x14ac:dyDescent="0.15">
      <c r="A18">
        <v>16</v>
      </c>
      <c r="B18" t="s">
        <v>60</v>
      </c>
      <c r="C18">
        <v>1650</v>
      </c>
      <c r="D18">
        <v>195</v>
      </c>
      <c r="E18">
        <v>900</v>
      </c>
      <c r="F18" t="s">
        <v>57</v>
      </c>
      <c r="I18">
        <v>350</v>
      </c>
    </row>
    <row r="19" spans="1:9" x14ac:dyDescent="0.15">
      <c r="A19">
        <v>17</v>
      </c>
      <c r="B19" t="s">
        <v>67</v>
      </c>
      <c r="C19">
        <v>1650</v>
      </c>
      <c r="D19">
        <v>195</v>
      </c>
      <c r="E19">
        <v>900</v>
      </c>
      <c r="F19" t="s">
        <v>57</v>
      </c>
      <c r="I19">
        <v>350</v>
      </c>
    </row>
    <row r="20" spans="1:9" x14ac:dyDescent="0.15">
      <c r="A20">
        <v>18</v>
      </c>
      <c r="B20" t="s">
        <v>68</v>
      </c>
      <c r="C20">
        <v>1650</v>
      </c>
      <c r="D20">
        <v>195</v>
      </c>
      <c r="E20">
        <v>900</v>
      </c>
      <c r="F20" t="s">
        <v>57</v>
      </c>
      <c r="I20">
        <v>350</v>
      </c>
    </row>
    <row r="21" spans="1:9" x14ac:dyDescent="0.15">
      <c r="A21">
        <v>19</v>
      </c>
      <c r="B21" t="s">
        <v>69</v>
      </c>
      <c r="C21">
        <v>1650</v>
      </c>
      <c r="D21">
        <v>195</v>
      </c>
      <c r="E21">
        <v>900</v>
      </c>
      <c r="F21" t="s">
        <v>57</v>
      </c>
      <c r="I21">
        <v>350</v>
      </c>
    </row>
    <row r="22" spans="1:9" x14ac:dyDescent="0.15">
      <c r="A22">
        <v>20</v>
      </c>
      <c r="B22" t="s">
        <v>70</v>
      </c>
      <c r="C22">
        <v>1650</v>
      </c>
      <c r="D22">
        <v>195</v>
      </c>
      <c r="E22">
        <v>900</v>
      </c>
      <c r="F22" t="s">
        <v>57</v>
      </c>
      <c r="I22">
        <v>350</v>
      </c>
    </row>
    <row r="23" spans="1:9" x14ac:dyDescent="0.15">
      <c r="A23">
        <v>21</v>
      </c>
      <c r="B23" t="s">
        <v>71</v>
      </c>
      <c r="C23">
        <v>1650</v>
      </c>
      <c r="D23">
        <v>195</v>
      </c>
      <c r="E23">
        <v>0</v>
      </c>
      <c r="F23" t="s">
        <v>57</v>
      </c>
      <c r="I23">
        <v>350</v>
      </c>
    </row>
    <row r="24" spans="1:9" x14ac:dyDescent="0.15">
      <c r="A24">
        <v>22</v>
      </c>
      <c r="B24" t="s">
        <v>72</v>
      </c>
      <c r="C24">
        <v>1650</v>
      </c>
      <c r="D24">
        <v>195</v>
      </c>
      <c r="E24">
        <v>0</v>
      </c>
      <c r="F24" t="s">
        <v>57</v>
      </c>
      <c r="I24">
        <v>350</v>
      </c>
    </row>
    <row r="25" spans="1:9" x14ac:dyDescent="0.15">
      <c r="A25">
        <v>23</v>
      </c>
      <c r="B25" t="s">
        <v>73</v>
      </c>
      <c r="C25">
        <v>1650</v>
      </c>
      <c r="D25">
        <v>195</v>
      </c>
      <c r="E25">
        <v>0</v>
      </c>
      <c r="F25" t="s">
        <v>57</v>
      </c>
      <c r="I25">
        <v>350</v>
      </c>
    </row>
    <row r="26" spans="1:9" x14ac:dyDescent="0.15">
      <c r="A26">
        <v>24</v>
      </c>
      <c r="B26" t="s">
        <v>74</v>
      </c>
      <c r="C26">
        <v>1650</v>
      </c>
      <c r="D26">
        <v>195</v>
      </c>
      <c r="E26">
        <v>900</v>
      </c>
      <c r="F26" t="s">
        <v>57</v>
      </c>
      <c r="I26">
        <v>350</v>
      </c>
    </row>
    <row r="27" spans="1:9" x14ac:dyDescent="0.15">
      <c r="A27">
        <v>25</v>
      </c>
      <c r="B27" t="s">
        <v>75</v>
      </c>
      <c r="C27">
        <v>1650</v>
      </c>
      <c r="D27">
        <v>195</v>
      </c>
      <c r="E27">
        <v>900</v>
      </c>
      <c r="F27" t="s">
        <v>57</v>
      </c>
      <c r="I27">
        <v>350</v>
      </c>
    </row>
    <row r="28" spans="1:9" x14ac:dyDescent="0.15">
      <c r="A28">
        <v>26</v>
      </c>
      <c r="B28" t="s">
        <v>76</v>
      </c>
      <c r="C28">
        <v>1650</v>
      </c>
      <c r="D28">
        <v>195</v>
      </c>
      <c r="E28">
        <v>900</v>
      </c>
      <c r="F28" t="s">
        <v>57</v>
      </c>
      <c r="I28">
        <v>350</v>
      </c>
    </row>
    <row r="29" spans="1:9" x14ac:dyDescent="0.15">
      <c r="A29">
        <v>27</v>
      </c>
      <c r="B29" t="s">
        <v>77</v>
      </c>
      <c r="C29">
        <v>1650</v>
      </c>
      <c r="D29">
        <v>195</v>
      </c>
      <c r="E29">
        <v>900</v>
      </c>
      <c r="F29" t="s">
        <v>57</v>
      </c>
      <c r="I29">
        <v>350</v>
      </c>
    </row>
  </sheetData>
  <phoneticPr fontId="3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8</vt:i4>
      </vt:variant>
    </vt:vector>
  </HeadingPairs>
  <TitlesOfParts>
    <vt:vector size="19" baseType="lpstr">
      <vt:lpstr>（はじめにお読みください）補助金額算定書の作成方法</vt:lpstr>
      <vt:lpstr>総括表</vt:lpstr>
      <vt:lpstr>申請額一覧</vt:lpstr>
      <vt:lpstr>個票1</vt:lpstr>
      <vt:lpstr>個票2</vt:lpstr>
      <vt:lpstr>個票3</vt:lpstr>
      <vt:lpstr>個票●</vt:lpstr>
      <vt:lpstr>R4</vt:lpstr>
      <vt:lpstr>R5上</vt:lpstr>
      <vt:lpstr>R5下(1)</vt:lpstr>
      <vt:lpstr>R5 下(2)</vt:lpstr>
      <vt:lpstr>個票●!Print_Area</vt:lpstr>
      <vt:lpstr>個票1!Print_Area</vt:lpstr>
      <vt:lpstr>個票2!Print_Area</vt:lpstr>
      <vt:lpstr>個票3!Print_Area</vt:lpstr>
      <vt:lpstr>申請額一覧!Print_Area</vt:lpstr>
      <vt:lpstr>総括表!Print_Area</vt:lpstr>
      <vt:lpstr>申請額一覧!Print_Titles</vt:lpstr>
      <vt:lpstr>総括表!Print_Titles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茶谷 佳則</cp:lastModifiedBy>
  <cp:lastPrinted>2026-04-22T10:04:45Z</cp:lastPrinted>
  <dcterms:created xsi:type="dcterms:W3CDTF">2018-06-19T01:27:02Z</dcterms:created>
  <dcterms:modified xsi:type="dcterms:W3CDTF">2026-05-10T05:03:10Z</dcterms:modified>
</cp:coreProperties>
</file>