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人口グラフ\2025年\"/>
    </mc:Choice>
  </mc:AlternateContent>
  <bookViews>
    <workbookView xWindow="-28920" yWindow="-120" windowWidth="29040" windowHeight="15720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<sst xmlns="http://schemas.openxmlformats.org/spreadsheetml/2006/main" count="17" uniqueCount="8">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</sst>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H29年4月</c:v>
                </c:pt>
                <c:pt idx="1">
                  <c:v>H30年4月</c:v>
                </c:pt>
                <c:pt idx="2">
                  <c:v>H31年4月</c:v>
                </c:pt>
                <c:pt idx="3">
                  <c:v>R2年4月</c:v>
                </c:pt>
                <c:pt idx="4">
                  <c:v>R3年4月</c:v>
                </c:pt>
                <c:pt idx="5">
                  <c:v>R4年4月</c:v>
                </c:pt>
                <c:pt idx="6">
                  <c:v>R5年4月</c:v>
                </c:pt>
                <c:pt idx="7">
                  <c:v>R6年4月</c:v>
                </c:pt>
                <c:pt idx="8">
                  <c:v>R7年4月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311672</c:v>
                </c:pt>
                <c:pt idx="1">
                  <c:v>311763</c:v>
                </c:pt>
                <c:pt idx="2">
                  <c:v>311431</c:v>
                </c:pt>
                <c:pt idx="3">
                  <c:v>311527</c:v>
                </c:pt>
                <c:pt idx="4">
                  <c:v>310610</c:v>
                </c:pt>
                <c:pt idx="5">
                  <c:v>309338</c:v>
                </c:pt>
                <c:pt idx="6">
                  <c:v>308752</c:v>
                </c:pt>
                <c:pt idx="7">
                  <c:v>306634</c:v>
                </c:pt>
                <c:pt idx="8">
                  <c:v>305599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H29年4月</c:v>
                </c:pt>
                <c:pt idx="1">
                  <c:v>H30年4月</c:v>
                </c:pt>
                <c:pt idx="2">
                  <c:v>H31年4月</c:v>
                </c:pt>
                <c:pt idx="3">
                  <c:v>R2年4月</c:v>
                </c:pt>
                <c:pt idx="4">
                  <c:v>R3年4月</c:v>
                </c:pt>
                <c:pt idx="5">
                  <c:v>R4年4月</c:v>
                </c:pt>
                <c:pt idx="6">
                  <c:v>R5年4月</c:v>
                </c:pt>
                <c:pt idx="7">
                  <c:v>R6年4月</c:v>
                </c:pt>
                <c:pt idx="8">
                  <c:v>R7年4月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135074</c:v>
                </c:pt>
                <c:pt idx="1">
                  <c:v>136943</c:v>
                </c:pt>
                <c:pt idx="2">
                  <c:v>138862</c:v>
                </c:pt>
                <c:pt idx="3">
                  <c:v>140635</c:v>
                </c:pt>
                <c:pt idx="4">
                  <c:v>141978</c:v>
                </c:pt>
                <c:pt idx="5">
                  <c:v>142974</c:v>
                </c:pt>
                <c:pt idx="6">
                  <c:v>144557</c:v>
                </c:pt>
                <c:pt idx="7">
                  <c:v>144879</c:v>
                </c:pt>
                <c:pt idx="8">
                  <c:v>146455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H29年4月</c:v>
                </c:pt>
                <c:pt idx="1">
                  <c:v>H30年4月</c:v>
                </c:pt>
                <c:pt idx="2">
                  <c:v>H31年4月</c:v>
                </c:pt>
                <c:pt idx="3">
                  <c:v>R2年4月</c:v>
                </c:pt>
                <c:pt idx="4">
                  <c:v>R3年4月</c:v>
                </c:pt>
                <c:pt idx="5">
                  <c:v>R4年4月</c:v>
                </c:pt>
                <c:pt idx="6">
                  <c:v>R5年4月</c:v>
                </c:pt>
                <c:pt idx="7">
                  <c:v>R6年4月</c:v>
                </c:pt>
                <c:pt idx="8">
                  <c:v>R7年4月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155286</c:v>
                </c:pt>
                <c:pt idx="1">
                  <c:v>155667</c:v>
                </c:pt>
                <c:pt idx="2">
                  <c:v>155876</c:v>
                </c:pt>
                <c:pt idx="3">
                  <c:v>156071</c:v>
                </c:pt>
                <c:pt idx="4">
                  <c:v>155781</c:v>
                </c:pt>
                <c:pt idx="5">
                  <c:v>155325</c:v>
                </c:pt>
                <c:pt idx="6">
                  <c:v>155162</c:v>
                </c:pt>
                <c:pt idx="7">
                  <c:v>153977</c:v>
                </c:pt>
                <c:pt idx="8">
                  <c:v>153459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H29年4月</c:v>
                </c:pt>
                <c:pt idx="1">
                  <c:v>H30年4月</c:v>
                </c:pt>
                <c:pt idx="2">
                  <c:v>H31年4月</c:v>
                </c:pt>
                <c:pt idx="3">
                  <c:v>R2年4月</c:v>
                </c:pt>
                <c:pt idx="4">
                  <c:v>R3年4月</c:v>
                </c:pt>
                <c:pt idx="5">
                  <c:v>R4年4月</c:v>
                </c:pt>
                <c:pt idx="6">
                  <c:v>R5年4月</c:v>
                </c:pt>
                <c:pt idx="7">
                  <c:v>R6年4月</c:v>
                </c:pt>
                <c:pt idx="8">
                  <c:v>R7年4月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156386</c:v>
                </c:pt>
                <c:pt idx="1">
                  <c:v>156096</c:v>
                </c:pt>
                <c:pt idx="2">
                  <c:v>155555</c:v>
                </c:pt>
                <c:pt idx="3">
                  <c:v>155456</c:v>
                </c:pt>
                <c:pt idx="4">
                  <c:v>154829</c:v>
                </c:pt>
                <c:pt idx="5">
                  <c:v>154013</c:v>
                </c:pt>
                <c:pt idx="6">
                  <c:v>153590</c:v>
                </c:pt>
                <c:pt idx="7">
                  <c:v>152657</c:v>
                </c:pt>
                <c:pt idx="8">
                  <c:v>152140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H29年4月</c:v>
                </c:pt>
                <c:pt idx="1">
                  <c:v>H30年4月</c:v>
                </c:pt>
                <c:pt idx="2">
                  <c:v>H31年4月</c:v>
                </c:pt>
                <c:pt idx="3">
                  <c:v>R2年4月</c:v>
                </c:pt>
                <c:pt idx="4">
                  <c:v>R3年4月</c:v>
                </c:pt>
                <c:pt idx="5">
                  <c:v>R4年4月</c:v>
                </c:pt>
                <c:pt idx="6">
                  <c:v>R5年4月</c:v>
                </c:pt>
                <c:pt idx="7">
                  <c:v>R6年4月</c:v>
                </c:pt>
                <c:pt idx="8">
                  <c:v>R7年4月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311672</c:v>
                </c:pt>
                <c:pt idx="1">
                  <c:v>311763</c:v>
                </c:pt>
                <c:pt idx="2">
                  <c:v>311431</c:v>
                </c:pt>
                <c:pt idx="3">
                  <c:v>311527</c:v>
                </c:pt>
                <c:pt idx="4">
                  <c:v>310610</c:v>
                </c:pt>
                <c:pt idx="5">
                  <c:v>309338</c:v>
                </c:pt>
                <c:pt idx="6">
                  <c:v>308752</c:v>
                </c:pt>
                <c:pt idx="7">
                  <c:v>306634</c:v>
                </c:pt>
                <c:pt idx="8">
                  <c:v>305599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45748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42826</v>
      </c>
      <c r="B4" s="13" t="str">
        <f>TEXT(A4,"ge年ｍ月")</f>
        <v>H29年4月</v>
      </c>
      <c r="C4" s="18">
        <f>VLOOKUP($A4,人口推移!$B$2:$F$300,3,FALSE)</f>
        <v>311672</v>
      </c>
      <c r="D4" s="18">
        <f>VLOOKUP($A4,人口推移!$B$2:$F$300,2,FALSE)</f>
        <v>135074</v>
      </c>
      <c r="E4" s="18">
        <f>VLOOKUP($A4,人口推移!$B$2:$F$300,4,FALSE)</f>
        <v>155286</v>
      </c>
      <c r="F4" s="18">
        <f>VLOOKUP($A4,人口推移!$B$2:$F$300,5,FALSE)</f>
        <v>156386</v>
      </c>
      <c r="H4" s="13" t="str">
        <f>B4</f>
        <v>H29年4月</v>
      </c>
      <c r="I4" s="18">
        <f>E4</f>
        <v>155286</v>
      </c>
      <c r="J4" s="18">
        <f>F4</f>
        <v>156386</v>
      </c>
      <c r="K4" s="18">
        <f>C4</f>
        <v>311672</v>
      </c>
    </row>
    <row r="5" spans="1:11" ht="14.25" x14ac:dyDescent="0.15">
      <c r="A5" s="17">
        <f>DATE(YEAR($A$12)-7,MONTH($A$12),1)</f>
        <v>43191</v>
      </c>
      <c r="B5" s="13" t="str">
        <f>TEXT(A5,"ge年ｍ月")</f>
        <v>H30年4月</v>
      </c>
      <c r="C5" s="18">
        <f>VLOOKUP($A5,人口推移!$B$2:$F$300,3,FALSE)</f>
        <v>311763</v>
      </c>
      <c r="D5" s="18">
        <f>VLOOKUP($A5,人口推移!$B$2:$F$300,2,FALSE)</f>
        <v>136943</v>
      </c>
      <c r="E5" s="18">
        <f>VLOOKUP($A5,人口推移!$B$2:$F$300,4,FALSE)</f>
        <v>155667</v>
      </c>
      <c r="F5" s="18">
        <f>VLOOKUP($A5,人口推移!$B$2:$F$300,5,FALSE)</f>
        <v>156096</v>
      </c>
      <c r="H5" s="13" t="str">
        <f t="shared" ref="H5:H12" si="0">B5</f>
        <v>H30年4月</v>
      </c>
      <c r="I5" s="18">
        <f t="shared" ref="I5:I12" si="1">E5</f>
        <v>155667</v>
      </c>
      <c r="J5" s="18">
        <f t="shared" ref="J5:J12" si="2">F5</f>
        <v>156096</v>
      </c>
      <c r="K5" s="18">
        <f t="shared" ref="K5:K12" si="3">C5</f>
        <v>311763</v>
      </c>
    </row>
    <row r="6" spans="1:11" ht="14.25" x14ac:dyDescent="0.15">
      <c r="A6" s="17">
        <f>DATE(YEAR($A$12)-6,MONTH($A$12),1)</f>
        <v>43556</v>
      </c>
      <c r="B6" s="13" t="str">
        <f t="shared" ref="B6:B11" si="4">TEXT(A6,"ge年ｍ月")</f>
        <v>H31年4月</v>
      </c>
      <c r="C6" s="18">
        <f>VLOOKUP($A6,人口推移!$B$2:$F$300,3,FALSE)</f>
        <v>311431</v>
      </c>
      <c r="D6" s="18">
        <f>VLOOKUP($A6,人口推移!$B$2:$F$300,2,FALSE)</f>
        <v>138862</v>
      </c>
      <c r="E6" s="18">
        <f>VLOOKUP($A6,人口推移!$B$2:$F$300,4,FALSE)</f>
        <v>155876</v>
      </c>
      <c r="F6" s="18">
        <f>VLOOKUP($A6,人口推移!$B$2:$F$300,5,FALSE)</f>
        <v>155555</v>
      </c>
      <c r="H6" s="13" t="str">
        <f t="shared" si="0"/>
        <v>H31年4月</v>
      </c>
      <c r="I6" s="18">
        <f t="shared" si="1"/>
        <v>155876</v>
      </c>
      <c r="J6" s="18">
        <f t="shared" si="2"/>
        <v>155555</v>
      </c>
      <c r="K6" s="18">
        <f t="shared" si="3"/>
        <v>311431</v>
      </c>
    </row>
    <row r="7" spans="1:11" ht="14.25" x14ac:dyDescent="0.15">
      <c r="A7" s="17">
        <f>DATE(YEAR($A$12)-5,MONTH($A$12),1)</f>
        <v>43922</v>
      </c>
      <c r="B7" s="13" t="str">
        <f t="shared" si="4"/>
        <v>R2年4月</v>
      </c>
      <c r="C7" s="18">
        <f>VLOOKUP($A7,人口推移!$B$2:$F$300,3,FALSE)</f>
        <v>311527</v>
      </c>
      <c r="D7" s="18">
        <f>VLOOKUP($A7,人口推移!$B$2:$F$300,2,FALSE)</f>
        <v>140635</v>
      </c>
      <c r="E7" s="18">
        <f>VLOOKUP($A7,人口推移!$B$2:$F$300,4,FALSE)</f>
        <v>156071</v>
      </c>
      <c r="F7" s="18">
        <f>VLOOKUP($A7,人口推移!$B$2:$F$300,5,FALSE)</f>
        <v>155456</v>
      </c>
      <c r="H7" s="13" t="str">
        <f t="shared" si="0"/>
        <v>R2年4月</v>
      </c>
      <c r="I7" s="18">
        <f t="shared" si="1"/>
        <v>156071</v>
      </c>
      <c r="J7" s="18">
        <f t="shared" si="2"/>
        <v>155456</v>
      </c>
      <c r="K7" s="18">
        <f t="shared" si="3"/>
        <v>311527</v>
      </c>
    </row>
    <row r="8" spans="1:11" ht="14.25" x14ac:dyDescent="0.15">
      <c r="A8" s="17">
        <f>DATE(YEAR($A$12)-4,MONTH($A$12),1)</f>
        <v>44287</v>
      </c>
      <c r="B8" s="13" t="str">
        <f t="shared" si="4"/>
        <v>R3年4月</v>
      </c>
      <c r="C8" s="18">
        <f>VLOOKUP($A8,人口推移!$B$2:$F$300,3,FALSE)</f>
        <v>310610</v>
      </c>
      <c r="D8" s="18">
        <f>VLOOKUP($A8,人口推移!$B$2:$F$300,2,FALSE)</f>
        <v>141978</v>
      </c>
      <c r="E8" s="18">
        <f>VLOOKUP($A8,人口推移!$B$2:$F$300,4,FALSE)</f>
        <v>155781</v>
      </c>
      <c r="F8" s="18">
        <f>VLOOKUP($A8,人口推移!$B$2:$F$300,5,FALSE)</f>
        <v>154829</v>
      </c>
      <c r="H8" s="13" t="str">
        <f t="shared" si="0"/>
        <v>R3年4月</v>
      </c>
      <c r="I8" s="18">
        <f t="shared" si="1"/>
        <v>155781</v>
      </c>
      <c r="J8" s="18">
        <f t="shared" si="2"/>
        <v>154829</v>
      </c>
      <c r="K8" s="18">
        <f t="shared" si="3"/>
        <v>310610</v>
      </c>
    </row>
    <row r="9" spans="1:11" ht="14.25" x14ac:dyDescent="0.15">
      <c r="A9" s="17">
        <f>DATE(YEAR($A$12)-3,MONTH($A$12),1)</f>
        <v>44652</v>
      </c>
      <c r="B9" s="13" t="str">
        <f t="shared" si="4"/>
        <v>R4年4月</v>
      </c>
      <c r="C9" s="18">
        <f>VLOOKUP($A9,人口推移!$B$2:$F$300,3,FALSE)</f>
        <v>309338</v>
      </c>
      <c r="D9" s="18">
        <f>VLOOKUP($A9,人口推移!$B$2:$F$300,2,FALSE)</f>
        <v>142974</v>
      </c>
      <c r="E9" s="18">
        <f>VLOOKUP($A9,人口推移!$B$2:$F$300,4,FALSE)</f>
        <v>155325</v>
      </c>
      <c r="F9" s="18">
        <f>VLOOKUP($A9,人口推移!$B$2:$F$300,5,FALSE)</f>
        <v>154013</v>
      </c>
      <c r="H9" s="13" t="str">
        <f t="shared" si="0"/>
        <v>R4年4月</v>
      </c>
      <c r="I9" s="18">
        <f t="shared" si="1"/>
        <v>155325</v>
      </c>
      <c r="J9" s="18">
        <f t="shared" si="2"/>
        <v>154013</v>
      </c>
      <c r="K9" s="18">
        <f t="shared" si="3"/>
        <v>309338</v>
      </c>
    </row>
    <row r="10" spans="1:11" ht="14.25" x14ac:dyDescent="0.15">
      <c r="A10" s="17">
        <f>DATE(YEAR($A$12)-2,MONTH($A$12),1)</f>
        <v>45017</v>
      </c>
      <c r="B10" s="13" t="str">
        <f t="shared" si="4"/>
        <v>R5年4月</v>
      </c>
      <c r="C10" s="18">
        <f>VLOOKUP($A10,人口推移!$B$2:$F$300,3,FALSE)</f>
        <v>308752</v>
      </c>
      <c r="D10" s="18">
        <f>VLOOKUP($A10,人口推移!$B$2:$F$300,2,FALSE)</f>
        <v>144557</v>
      </c>
      <c r="E10" s="18">
        <f>VLOOKUP($A10,人口推移!$B$2:$F$300,4,FALSE)</f>
        <v>155162</v>
      </c>
      <c r="F10" s="18">
        <f>VLOOKUP($A10,人口推移!$B$2:$F$300,5,FALSE)</f>
        <v>153590</v>
      </c>
      <c r="H10" s="13" t="str">
        <f t="shared" si="0"/>
        <v>R5年4月</v>
      </c>
      <c r="I10" s="18">
        <f t="shared" si="1"/>
        <v>155162</v>
      </c>
      <c r="J10" s="18">
        <f t="shared" si="2"/>
        <v>153590</v>
      </c>
      <c r="K10" s="18">
        <f t="shared" si="3"/>
        <v>308752</v>
      </c>
    </row>
    <row r="11" spans="1:11" ht="14.25" x14ac:dyDescent="0.15">
      <c r="A11" s="17">
        <f>DATE(YEAR($A$12)-1,MONTH($A$12),1)</f>
        <v>45383</v>
      </c>
      <c r="B11" s="13" t="str">
        <f t="shared" si="4"/>
        <v>R6年4月</v>
      </c>
      <c r="C11" s="18">
        <f>VLOOKUP($A11,人口推移!$B$2:$F$300,3,FALSE)</f>
        <v>306634</v>
      </c>
      <c r="D11" s="18">
        <f>VLOOKUP($A11,人口推移!$B$2:$F$300,2,FALSE)</f>
        <v>144879</v>
      </c>
      <c r="E11" s="18">
        <f>VLOOKUP($A11,人口推移!$B$2:$F$300,4,FALSE)</f>
        <v>153977</v>
      </c>
      <c r="F11" s="18">
        <f>VLOOKUP($A11,人口推移!$B$2:$F$300,5,FALSE)</f>
        <v>152657</v>
      </c>
      <c r="H11" s="13" t="str">
        <f t="shared" si="0"/>
        <v>R6年4月</v>
      </c>
      <c r="I11" s="18">
        <f t="shared" si="1"/>
        <v>153977</v>
      </c>
      <c r="J11" s="18">
        <f t="shared" si="2"/>
        <v>152657</v>
      </c>
      <c r="K11" s="18">
        <f t="shared" si="3"/>
        <v>306634</v>
      </c>
    </row>
    <row r="12" spans="1:11" ht="14.25" x14ac:dyDescent="0.15">
      <c r="A12" s="17">
        <f>C2</f>
        <v>45748</v>
      </c>
      <c r="B12" s="13" t="str">
        <f>TEXT(A12,"ge年ｍ月")</f>
        <v>R7年4月</v>
      </c>
      <c r="C12" s="18">
        <f>VLOOKUP($A12,人口推移!$B$2:$F$300,3,FALSE)</f>
        <v>305599</v>
      </c>
      <c r="D12" s="18">
        <f>VLOOKUP($A12,人口推移!$B$2:$F$300,2,FALSE)</f>
        <v>146455</v>
      </c>
      <c r="E12" s="18">
        <f>VLOOKUP($A12,人口推移!$B$2:$F$300,4,FALSE)</f>
        <v>153459</v>
      </c>
      <c r="F12" s="18">
        <f>VLOOKUP($A12,人口推移!$B$2:$F$300,5,FALSE)</f>
        <v>152140</v>
      </c>
      <c r="H12" s="13" t="str">
        <f t="shared" si="0"/>
        <v>R7年4月</v>
      </c>
      <c r="I12" s="18">
        <f t="shared" si="1"/>
        <v>153459</v>
      </c>
      <c r="J12" s="18">
        <f t="shared" si="2"/>
        <v>152140</v>
      </c>
      <c r="K12" s="18">
        <f t="shared" si="3"/>
        <v>305599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5" zoomScale="85" zoomScaleNormal="70" zoomScaleSheetLayoutView="85" workbookViewId="0">
      <selection activeCell="E4" sqref="E4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2" t="s">
        <v>7</v>
      </c>
      <c r="B2" s="43"/>
      <c r="C2" s="43"/>
      <c r="D2" s="43"/>
      <c r="E2" s="38">
        <v>2025</v>
      </c>
      <c r="F2" s="38"/>
      <c r="G2" s="38" t="s">
        <v>5</v>
      </c>
      <c r="H2" s="39"/>
    </row>
    <row r="3" spans="1:8" ht="30" customHeight="1" thickBot="1" x14ac:dyDescent="0.2">
      <c r="A3" s="44"/>
      <c r="B3" s="45"/>
      <c r="C3" s="45"/>
      <c r="D3" s="45"/>
      <c r="E3" s="40">
        <v>4</v>
      </c>
      <c r="F3" s="40"/>
      <c r="G3" s="40" t="s">
        <v>6</v>
      </c>
      <c r="H3" s="41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55" activePane="bottomRight" state="frozen"/>
      <selection pane="topRight" activeCell="C1" sqref="C1"/>
      <selection pane="bottomLeft" activeCell="A2" sqref="A2"/>
      <selection pane="bottomRight" activeCell="B162" sqref="B162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5">
        <v>45748</v>
      </c>
      <c r="C161" s="34">
        <v>146455</v>
      </c>
      <c r="D161" s="35">
        <v>305599</v>
      </c>
      <c r="E161" s="35">
        <v>153459</v>
      </c>
      <c r="F161" s="35">
        <v>152140</v>
      </c>
    </row>
    <row r="162" spans="2:6" x14ac:dyDescent="0.15">
      <c r="B162" s="19"/>
      <c r="C162" s="34"/>
      <c r="D162" s="35"/>
      <c r="E162" s="35"/>
      <c r="F162" s="35"/>
    </row>
    <row r="163" spans="2:6" x14ac:dyDescent="0.15">
      <c r="B163" s="19"/>
      <c r="C163" s="34"/>
      <c r="D163" s="35"/>
      <c r="E163" s="35"/>
      <c r="F163" s="35"/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2025-01-08T09:06:41Z</cp:lastPrinted>
  <dcterms:created xsi:type="dcterms:W3CDTF">2017-03-21T01:40:52Z</dcterms:created>
  <dcterms:modified xsi:type="dcterms:W3CDTF">2025-04-06T23:58:11Z</dcterms:modified>
</cp:coreProperties>
</file>