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管理\施設整備\老人福祉施設建設関係\総合事業（第１号事業）\総合事業(介護予防相当)届出様式\HP添付用(総合事業)\R4～\"/>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comments1.xml><?xml version="1.0" encoding="utf-8"?>
<comments xmlns="http://schemas.openxmlformats.org/spreadsheetml/2006/main">
  <authors>
    <author>泉 さや香</author>
  </authors>
  <commentList>
    <comment ref="S21" authorId="0" shapeId="0">
      <text>
        <r>
          <rPr>
            <sz val="14"/>
            <color indexed="81"/>
            <rFont val="MS P ゴシック"/>
            <family val="3"/>
            <charset val="128"/>
          </rPr>
          <t>上記対象年月を入力すると自動で入力されます。</t>
        </r>
      </text>
    </comment>
  </commentList>
</comments>
</file>

<file path=xl/comments2.xml><?xml version="1.0" encoding="utf-8"?>
<comments xmlns="http://schemas.openxmlformats.org/spreadsheetml/2006/main">
  <authors>
    <author>泉 さや香</author>
  </authors>
  <commentList>
    <comment ref="S21" authorId="0" shapeId="0">
      <text>
        <r>
          <rPr>
            <sz val="14"/>
            <color indexed="81"/>
            <rFont val="MS P ゴシック"/>
            <family val="3"/>
            <charset val="128"/>
          </rPr>
          <t>上記対象年月を入力すると自動で入力されます。</t>
        </r>
      </text>
    </comment>
  </commentList>
</comments>
</file>

<file path=xl/sharedStrings.xml><?xml version="1.0" encoding="utf-8"?>
<sst xmlns="http://schemas.openxmlformats.org/spreadsheetml/2006/main" count="1437" uniqueCount="213">
  <si>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</si>
  <si>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</si>
  <si>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</si>
  <si>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</si>
  <si>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</si>
  <si>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</si>
  <si>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</si>
  <si>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</si>
  <si>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</si>
  <si>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</si>
  <si>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</si>
  <si>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</si>
  <si>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</si>
  <si>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</si>
  <si>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</si>
  <si>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</si>
  <si>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</si>
  <si>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</si>
  <si>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</si>
  <si>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</si>
  <si>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</si>
  <si>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</si>
  <si>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</si>
  <si>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</si>
  <si>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</si>
  <si>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</si>
  <si>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</si>
  <si>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</si>
  <si>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</si>
  <si>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</si>
  <si>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</si>
  <si>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</si>
  <si>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</si>
  <si>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</si>
  <si>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</si>
  <si>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</si>
  <si>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</si>
  <si>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</si>
  <si>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</si>
  <si>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</si>
  <si>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</si>
  <si>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</si>
  <si>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</si>
  <si>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</si>
  <si>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</si>
  <si>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</si>
  <si>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</si>
  <si>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</si>
  <si>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</si>
  <si>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</si>
  <si>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</si>
  <si>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</si>
  <si>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</si>
  <si>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</si>
  <si>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</si>
  <si>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</si>
  <si>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</si>
  <si>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</si>
  <si>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</si>
  <si>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</si>
  <si>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</si>
  <si>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</si>
  <si>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</si>
  <si>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</si>
  <si>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</si>
  <si>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</si>
  <si>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</si>
  <si>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</si>
  <si>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</si>
  <si>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</si>
  <si>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</si>
  <si>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</si>
  <si>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</si>
  <si>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</si>
  <si>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</si>
  <si>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</si>
  <si>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</si>
  <si>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</si>
  <si>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</si>
  <si>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</si>
  <si>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</si>
  <si>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</si>
  <si>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</si>
  <si>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</si>
  <si>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</si>
  <si>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</si>
  <si>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</si>
  <si>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</si>
  <si>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</si>
  <si>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</si>
  <si>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</si>
  <si>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</si>
  <si>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</si>
  <si>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</si>
  <si>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</si>
  <si>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</si>
  <si>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</si>
  <si>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</si>
  <si>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</si>
  <si>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</si>
  <si>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</si>
  <si>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</si>
  <si>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</si>
  <si>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</si>
  <si>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</si>
  <si>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</si>
  <si>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</si>
  <si>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</si>
  <si>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</si>
  <si>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</si>
  <si>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</si>
  <si>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</si>
  <si>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</si>
  <si>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</si>
  <si>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</si>
  <si>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</si>
  <si>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</si>
  <si>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</si>
  <si>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</si>
  <si>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</si>
  <si>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</si>
  <si>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</si>
  <si>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</si>
  <si>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</si>
  <si>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</si>
  <si>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</si>
  <si>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</si>
  <si>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</si>
  <si>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</si>
  <si>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</si>
  <si>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</si>
  <si>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</si>
  <si>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</si>
  <si>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</si>
  <si>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</si>
  <si>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</si>
  <si>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</si>
  <si>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</si>
  <si>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</si>
  <si>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</si>
  <si>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</si>
  <si>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</si>
  <si>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</si>
  <si>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</si>
  <si>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</si>
  <si>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</si>
  <si>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</si>
  <si>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</si>
  <si>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</si>
  <si>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</si>
  <si>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</si>
  <si>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</si>
  <si>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</si>
  <si>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</si>
  <si>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</si>
  <si>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</si>
  <si>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</si>
  <si>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</si>
  <si>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</si>
  <si>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</si>
  <si>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</si>
  <si>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</si>
  <si>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</si>
  <si>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</si>
  <si>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</si>
  <si>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</si>
  <si>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</si>
  <si>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</si>
  <si>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</si>
  <si>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</si>
  <si>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</si>
  <si>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</si>
  <si>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</si>
  <si>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</si>
  <si>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</si>
  <si>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</si>
  <si>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</si>
  <si>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</si>
  <si>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</si>
  <si>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</si>
  <si>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</si>
  <si>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</si>
  <si>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</si>
  <si>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</si>
  <si>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</si>
  <si>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</si>
  <si>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</si>
  <si>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</si>
  <si>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</si>
  <si>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</si>
  <si>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</si>
  <si>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</si>
  <si>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</si>
  <si>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</si>
  <si>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</si>
  <si>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</si>
  <si>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</si>
  <si>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</si>
  <si>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</si>
  <si>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</si>
  <si>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</si>
  <si>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</si>
  <si>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</si>
  <si>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</si>
  <si>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</si>
  <si>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</si>
  <si>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</si>
  <si>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</si>
  <si>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</si>
  <si>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</si>
  <si>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</si>
  <si>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</si>
  <si>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※自治体独自の資格を追加する必要がある場合は、上表の空欄に資格名称を追加することができます。</t>
    <rPh sb="1" eb="4">
      <t>ジチタイ</t>
    </rPh>
    <rPh sb="4" eb="6">
      <t>ドクジ</t>
    </rPh>
    <rPh sb="7" eb="9">
      <t>シカク</t>
    </rPh>
    <rPh sb="10" eb="12">
      <t>ツイカ</t>
    </rPh>
    <rPh sb="14" eb="16">
      <t>ヒツヨウ</t>
    </rPh>
    <rPh sb="19" eb="21">
      <t>バアイ</t>
    </rPh>
    <rPh sb="23" eb="25">
      <t>ジョウヒョウ</t>
    </rPh>
    <rPh sb="26" eb="28">
      <t>クウラン</t>
    </rPh>
    <rPh sb="29" eb="31">
      <t>シカク</t>
    </rPh>
    <rPh sb="31" eb="33">
      <t>メイショウ</t>
    </rPh>
    <rPh sb="34" eb="36">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</si>
</sst>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7">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14"/>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210</v>
      </c>
      <c r="D1" s="11"/>
      <c r="E1" s="11"/>
      <c r="F1" s="11"/>
      <c r="G1" s="11"/>
      <c r="H1" s="5" t="s">
        <v>0</v>
      </c>
      <c r="J1" s="5"/>
      <c r="L1" s="11"/>
      <c r="M1" s="11"/>
      <c r="N1" s="11"/>
      <c r="O1" s="11"/>
      <c r="P1" s="11"/>
      <c r="Q1" s="11"/>
      <c r="R1" s="11"/>
      <c r="AM1" s="8"/>
      <c r="AN1" s="7"/>
      <c r="AO1" s="7" t="s">
        <v>68</v>
      </c>
      <c r="AP1" s="474" t="s">
        <v>204</v>
      </c>
      <c r="AQ1" s="475"/>
      <c r="AR1" s="475"/>
      <c r="AS1" s="475"/>
      <c r="AT1" s="475"/>
      <c r="AU1" s="475"/>
      <c r="AV1" s="475"/>
      <c r="AW1" s="475"/>
      <c r="AX1" s="475"/>
      <c r="AY1" s="475"/>
      <c r="AZ1" s="475"/>
      <c r="BA1" s="475"/>
      <c r="BB1" s="475"/>
      <c r="BC1" s="475"/>
      <c r="BD1" s="475"/>
      <c r="BE1" s="475"/>
      <c r="BF1" s="7" t="s">
        <v>21</v>
      </c>
    </row>
    <row r="2" spans="2:64" s="12" customFormat="1" ht="20.25" customHeight="1">
      <c r="C2" s="11"/>
      <c r="D2" s="11"/>
      <c r="E2" s="11"/>
      <c r="F2" s="11"/>
      <c r="G2" s="11"/>
      <c r="J2" s="5"/>
      <c r="L2" s="11"/>
      <c r="M2" s="11"/>
      <c r="N2" s="11"/>
      <c r="O2" s="11"/>
      <c r="P2" s="11"/>
      <c r="Q2" s="11"/>
      <c r="R2" s="11"/>
      <c r="Y2" s="101" t="s">
        <v>64</v>
      </c>
      <c r="Z2" s="500"/>
      <c r="AA2" s="500"/>
      <c r="AB2" s="101" t="s">
        <v>65</v>
      </c>
      <c r="AC2" s="501" t="str">
        <f>IF(Z2=0,"",YEAR(DATE(2018+Z2,1,1)))</f>
        <v/>
      </c>
      <c r="AD2" s="501"/>
      <c r="AE2" s="102" t="s">
        <v>66</v>
      </c>
      <c r="AF2" s="102" t="s">
        <v>1</v>
      </c>
      <c r="AG2" s="500"/>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106</v>
      </c>
      <c r="BB3" s="502" t="s">
        <v>149</v>
      </c>
      <c r="BC3" s="503"/>
      <c r="BD3" s="503"/>
      <c r="BE3" s="504"/>
      <c r="BF3" s="7"/>
    </row>
    <row r="4" spans="2:64" s="6" customFormat="1" ht="18.7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150</v>
      </c>
      <c r="BB4" s="502" t="s">
        <v>151</v>
      </c>
      <c r="BC4" s="503"/>
      <c r="BD4" s="503"/>
      <c r="BE4" s="504"/>
      <c r="BF4" s="47"/>
    </row>
    <row r="5" spans="2:64"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168</v>
      </c>
      <c r="AM6" s="124"/>
      <c r="AN6" s="124"/>
      <c r="AO6" s="124"/>
      <c r="AP6" s="124"/>
      <c r="AQ6" s="124"/>
      <c r="AR6" s="124"/>
      <c r="AS6" s="124"/>
      <c r="AT6" s="151"/>
      <c r="AU6" s="151"/>
      <c r="AV6" s="157"/>
      <c r="AW6" s="124"/>
      <c r="AX6" s="421">
        <v>40</v>
      </c>
      <c r="AY6" s="422"/>
      <c r="AZ6" s="157" t="s">
        <v>169</v>
      </c>
      <c r="BA6" s="124"/>
      <c r="BB6" s="421">
        <v>160</v>
      </c>
      <c r="BC6" s="422"/>
      <c r="BD6" s="157" t="s">
        <v>170</v>
      </c>
      <c r="BE6" s="124"/>
      <c r="BF6" s="47"/>
    </row>
    <row r="7" spans="2:64"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t="e">
        <f>DAY(EOMONTH(DATE(AC2,AG2,1),0))</f>
        <v>#VALUE!</v>
      </c>
      <c r="BC8" s="506"/>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171</v>
      </c>
      <c r="BA10" s="39"/>
      <c r="BB10" s="421">
        <v>1</v>
      </c>
      <c r="BC10" s="507"/>
      <c r="BD10" s="422"/>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172</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423" t="s">
        <v>97</v>
      </c>
      <c r="C17" s="426" t="s">
        <v>173</v>
      </c>
      <c r="D17" s="427"/>
      <c r="E17" s="428"/>
      <c r="F17" s="98"/>
      <c r="G17" s="435" t="s">
        <v>174</v>
      </c>
      <c r="H17" s="438" t="s">
        <v>175</v>
      </c>
      <c r="I17" s="427"/>
      <c r="J17" s="427"/>
      <c r="K17" s="428"/>
      <c r="L17" s="438" t="s">
        <v>176</v>
      </c>
      <c r="M17" s="427"/>
      <c r="N17" s="427"/>
      <c r="O17" s="441"/>
      <c r="P17" s="444"/>
      <c r="Q17" s="445"/>
      <c r="R17" s="446"/>
      <c r="S17" s="485" t="s">
        <v>177</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178</v>
      </c>
      <c r="BA17" s="495"/>
      <c r="BB17" s="476" t="s">
        <v>179</v>
      </c>
      <c r="BC17" s="477"/>
      <c r="BD17" s="477"/>
      <c r="BE17" s="477"/>
      <c r="BF17" s="478"/>
    </row>
    <row r="18" spans="2:58" ht="20.25" customHeight="1">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c r="B20" s="424"/>
      <c r="C20" s="429"/>
      <c r="D20" s="430"/>
      <c r="E20" s="431"/>
      <c r="F20" s="99"/>
      <c r="G20" s="436"/>
      <c r="H20" s="439"/>
      <c r="I20" s="430"/>
      <c r="J20" s="430"/>
      <c r="K20" s="431"/>
      <c r="L20" s="439"/>
      <c r="M20" s="430"/>
      <c r="N20" s="430"/>
      <c r="O20" s="442"/>
      <c r="P20" s="447"/>
      <c r="Q20" s="448"/>
      <c r="R20" s="449"/>
      <c r="S20" s="103" t="e">
        <f>WEEKDAY(DATE($AC$2,$AG$2,1))</f>
        <v>#VALUE!</v>
      </c>
      <c r="T20" s="104" t="e">
        <f>WEEKDAY(DATE($AC$2,$AG$2,2))</f>
        <v>#VALUE!</v>
      </c>
      <c r="U20" s="104" t="e">
        <f>WEEKDAY(DATE($AC$2,$AG$2,3))</f>
        <v>#VALUE!</v>
      </c>
      <c r="V20" s="104" t="e">
        <f>WEEKDAY(DATE($AC$2,$AG$2,4))</f>
        <v>#VALUE!</v>
      </c>
      <c r="W20" s="104" t="e">
        <f>WEEKDAY(DATE($AC$2,$AG$2,5))</f>
        <v>#VALUE!</v>
      </c>
      <c r="X20" s="104" t="e">
        <f>WEEKDAY(DATE($AC$2,$AG$2,6))</f>
        <v>#VALUE!</v>
      </c>
      <c r="Y20" s="105" t="e">
        <f>WEEKDAY(DATE($AC$2,$AG$2,7))</f>
        <v>#VALUE!</v>
      </c>
      <c r="Z20" s="103" t="e">
        <f>WEEKDAY(DATE($AC$2,$AG$2,8))</f>
        <v>#VALUE!</v>
      </c>
      <c r="AA20" s="104" t="e">
        <f>WEEKDAY(DATE($AC$2,$AG$2,9))</f>
        <v>#VALUE!</v>
      </c>
      <c r="AB20" s="104" t="e">
        <f>WEEKDAY(DATE($AC$2,$AG$2,10))</f>
        <v>#VALUE!</v>
      </c>
      <c r="AC20" s="104" t="e">
        <f>WEEKDAY(DATE($AC$2,$AG$2,11))</f>
        <v>#VALUE!</v>
      </c>
      <c r="AD20" s="104" t="e">
        <f>WEEKDAY(DATE($AC$2,$AG$2,12))</f>
        <v>#VALUE!</v>
      </c>
      <c r="AE20" s="104" t="e">
        <f>WEEKDAY(DATE($AC$2,$AG$2,13))</f>
        <v>#VALUE!</v>
      </c>
      <c r="AF20" s="105" t="e">
        <f>WEEKDAY(DATE($AC$2,$AG$2,14))</f>
        <v>#VALUE!</v>
      </c>
      <c r="AG20" s="103" t="e">
        <f>WEEKDAY(DATE($AC$2,$AG$2,15))</f>
        <v>#VALUE!</v>
      </c>
      <c r="AH20" s="104" t="e">
        <f>WEEKDAY(DATE($AC$2,$AG$2,16))</f>
        <v>#VALUE!</v>
      </c>
      <c r="AI20" s="104" t="e">
        <f>WEEKDAY(DATE($AC$2,$AG$2,17))</f>
        <v>#VALUE!</v>
      </c>
      <c r="AJ20" s="104" t="e">
        <f>WEEKDAY(DATE($AC$2,$AG$2,18))</f>
        <v>#VALUE!</v>
      </c>
      <c r="AK20" s="104" t="e">
        <f>WEEKDAY(DATE($AC$2,$AG$2,19))</f>
        <v>#VALUE!</v>
      </c>
      <c r="AL20" s="104" t="e">
        <f>WEEKDAY(DATE($AC$2,$AG$2,20))</f>
        <v>#VALUE!</v>
      </c>
      <c r="AM20" s="105" t="e">
        <f>WEEKDAY(DATE($AC$2,$AG$2,21))</f>
        <v>#VALUE!</v>
      </c>
      <c r="AN20" s="103" t="e">
        <f>WEEKDAY(DATE($AC$2,$AG$2,22))</f>
        <v>#VALUE!</v>
      </c>
      <c r="AO20" s="104" t="e">
        <f>WEEKDAY(DATE($AC$2,$AG$2,23))</f>
        <v>#VALUE!</v>
      </c>
      <c r="AP20" s="104" t="e">
        <f>WEEKDAY(DATE($AC$2,$AG$2,24))</f>
        <v>#VALUE!</v>
      </c>
      <c r="AQ20" s="104" t="e">
        <f>WEEKDAY(DATE($AC$2,$AG$2,25))</f>
        <v>#VALUE!</v>
      </c>
      <c r="AR20" s="104" t="e">
        <f>WEEKDAY(DATE($AC$2,$AG$2,26))</f>
        <v>#VALUE!</v>
      </c>
      <c r="AS20" s="104" t="e">
        <f>WEEKDAY(DATE($AC$2,$AG$2,27))</f>
        <v>#VALUE!</v>
      </c>
      <c r="AT20" s="105" t="e">
        <f>WEEKDAY(DATE($AC$2,$AG$2,28))</f>
        <v>#VALUE!</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c r="B21" s="425"/>
      <c r="C21" s="432"/>
      <c r="D21" s="433"/>
      <c r="E21" s="434"/>
      <c r="F21" s="100"/>
      <c r="G21" s="437"/>
      <c r="H21" s="440"/>
      <c r="I21" s="433"/>
      <c r="J21" s="433"/>
      <c r="K21" s="434"/>
      <c r="L21" s="440"/>
      <c r="M21" s="433"/>
      <c r="N21" s="433"/>
      <c r="O21" s="443"/>
      <c r="P21" s="450"/>
      <c r="Q21" s="451"/>
      <c r="R21" s="452"/>
      <c r="S21" s="110" t="e">
        <f>IF(S20=1,"日",IF(S20=2,"月",IF(S20=3,"火",IF(S20=4,"水",IF(S20=5,"木",IF(S20=6,"金","土"))))))</f>
        <v>#VALUE!</v>
      </c>
      <c r="T21" s="111" t="e">
        <f t="shared" ref="T21:AT21" si="0">IF(T20=1,"日",IF(T20=2,"月",IF(T20=3,"火",IF(T20=4,"水",IF(T20=5,"木",IF(T20=6,"金","土"))))))</f>
        <v>#VALUE!</v>
      </c>
      <c r="U21" s="111" t="e">
        <f t="shared" si="0"/>
        <v>#VALUE!</v>
      </c>
      <c r="V21" s="111" t="e">
        <f t="shared" si="0"/>
        <v>#VALUE!</v>
      </c>
      <c r="W21" s="111" t="e">
        <f t="shared" si="0"/>
        <v>#VALUE!</v>
      </c>
      <c r="X21" s="111" t="e">
        <f t="shared" si="0"/>
        <v>#VALUE!</v>
      </c>
      <c r="Y21" s="112" t="e">
        <f t="shared" si="0"/>
        <v>#VALUE!</v>
      </c>
      <c r="Z21" s="110" t="e">
        <f>IF(Z20=1,"日",IF(Z20=2,"月",IF(Z20=3,"火",IF(Z20=4,"水",IF(Z20=5,"木",IF(Z20=6,"金","土"))))))</f>
        <v>#VALUE!</v>
      </c>
      <c r="AA21" s="111" t="e">
        <f t="shared" si="0"/>
        <v>#VALUE!</v>
      </c>
      <c r="AB21" s="111" t="e">
        <f t="shared" si="0"/>
        <v>#VALUE!</v>
      </c>
      <c r="AC21" s="111" t="e">
        <f t="shared" si="0"/>
        <v>#VALUE!</v>
      </c>
      <c r="AD21" s="111" t="e">
        <f t="shared" si="0"/>
        <v>#VALUE!</v>
      </c>
      <c r="AE21" s="111" t="e">
        <f t="shared" si="0"/>
        <v>#VALUE!</v>
      </c>
      <c r="AF21" s="112" t="e">
        <f t="shared" si="0"/>
        <v>#VALUE!</v>
      </c>
      <c r="AG21" s="110" t="e">
        <f>IF(AG20=1,"日",IF(AG20=2,"月",IF(AG20=3,"火",IF(AG20=4,"水",IF(AG20=5,"木",IF(AG20=6,"金","土"))))))</f>
        <v>#VALUE!</v>
      </c>
      <c r="AH21" s="111" t="e">
        <f t="shared" si="0"/>
        <v>#VALUE!</v>
      </c>
      <c r="AI21" s="111" t="e">
        <f t="shared" si="0"/>
        <v>#VALUE!</v>
      </c>
      <c r="AJ21" s="111" t="e">
        <f t="shared" si="0"/>
        <v>#VALUE!</v>
      </c>
      <c r="AK21" s="111" t="e">
        <f t="shared" si="0"/>
        <v>#VALUE!</v>
      </c>
      <c r="AL21" s="111" t="e">
        <f t="shared" si="0"/>
        <v>#VALUE!</v>
      </c>
      <c r="AM21" s="112" t="e">
        <f t="shared" si="0"/>
        <v>#VALUE!</v>
      </c>
      <c r="AN21" s="110" t="e">
        <f>IF(AN20=1,"日",IF(AN20=2,"月",IF(AN20=3,"火",IF(AN20=4,"水",IF(AN20=5,"木",IF(AN20=6,"金","土"))))))</f>
        <v>#VALUE!</v>
      </c>
      <c r="AO21" s="111" t="e">
        <f t="shared" si="0"/>
        <v>#VALUE!</v>
      </c>
      <c r="AP21" s="111" t="e">
        <f t="shared" si="0"/>
        <v>#VALUE!</v>
      </c>
      <c r="AQ21" s="111" t="e">
        <f t="shared" si="0"/>
        <v>#VALUE!</v>
      </c>
      <c r="AR21" s="111" t="e">
        <f t="shared" si="0"/>
        <v>#VALUE!</v>
      </c>
      <c r="AS21" s="111" t="e">
        <f t="shared" si="0"/>
        <v>#VALUE!</v>
      </c>
      <c r="AT21" s="112" t="e">
        <f t="shared" si="0"/>
        <v>#VALUE!</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c r="B62" s="54"/>
      <c r="C62" s="26"/>
      <c r="D62" s="26"/>
      <c r="E62" s="26"/>
      <c r="F62" s="26"/>
      <c r="G62" s="292" t="s">
        <v>180</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c r="B63" s="55"/>
      <c r="C63" s="27"/>
      <c r="D63" s="27"/>
      <c r="E63" s="27"/>
      <c r="F63" s="27"/>
      <c r="G63" s="326" t="s">
        <v>181</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c r="B64" s="55"/>
      <c r="C64" s="27"/>
      <c r="D64" s="27"/>
      <c r="E64" s="27"/>
      <c r="F64" s="27"/>
      <c r="G64" s="326" t="s">
        <v>182</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c r="B65" s="55"/>
      <c r="C65" s="27"/>
      <c r="D65" s="27"/>
      <c r="E65" s="27"/>
      <c r="F65" s="27"/>
      <c r="G65" s="326" t="s">
        <v>184</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c r="B66" s="56"/>
      <c r="C66" s="116"/>
      <c r="D66" s="116"/>
      <c r="E66" s="116"/>
      <c r="F66" s="116"/>
      <c r="G66" s="364" t="s">
        <v>185</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c r="B67" s="366" t="s">
        <v>186</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c r="C72" s="24"/>
      <c r="D72" s="24"/>
      <c r="E72" s="24"/>
      <c r="F72" s="24"/>
      <c r="G72" s="34"/>
      <c r="H72" s="35"/>
      <c r="AF72" s="9"/>
    </row>
    <row r="73" spans="1:7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210</v>
      </c>
      <c r="D1" s="11"/>
      <c r="E1" s="11"/>
      <c r="F1" s="11"/>
      <c r="G1" s="11"/>
      <c r="H1" s="5" t="s">
        <v>0</v>
      </c>
      <c r="J1" s="5"/>
      <c r="L1" s="11"/>
      <c r="M1" s="11"/>
      <c r="N1" s="11"/>
      <c r="O1" s="11"/>
      <c r="P1" s="11"/>
      <c r="Q1" s="11"/>
      <c r="R1" s="11"/>
      <c r="AM1" s="8"/>
      <c r="AN1" s="7"/>
      <c r="AO1" s="7" t="s">
        <v>68</v>
      </c>
      <c r="AP1" s="474" t="s">
        <v>204</v>
      </c>
      <c r="AQ1" s="475"/>
      <c r="AR1" s="475"/>
      <c r="AS1" s="475"/>
      <c r="AT1" s="475"/>
      <c r="AU1" s="475"/>
      <c r="AV1" s="475"/>
      <c r="AW1" s="475"/>
      <c r="AX1" s="475"/>
      <c r="AY1" s="475"/>
      <c r="AZ1" s="475"/>
      <c r="BA1" s="475"/>
      <c r="BB1" s="475"/>
      <c r="BC1" s="475"/>
      <c r="BD1" s="475"/>
      <c r="BE1" s="475"/>
      <c r="BF1" s="7" t="s">
        <v>21</v>
      </c>
    </row>
    <row r="2" spans="2:64" s="12" customFormat="1" ht="20.25" customHeight="1">
      <c r="C2" s="11"/>
      <c r="D2" s="11"/>
      <c r="E2" s="11"/>
      <c r="F2" s="11"/>
      <c r="G2" s="11"/>
      <c r="J2" s="5"/>
      <c r="L2" s="11"/>
      <c r="M2" s="11"/>
      <c r="N2" s="11"/>
      <c r="O2" s="11"/>
      <c r="P2" s="11"/>
      <c r="Q2" s="11"/>
      <c r="R2" s="11"/>
      <c r="Y2" s="101" t="s">
        <v>64</v>
      </c>
      <c r="Z2" s="500"/>
      <c r="AA2" s="500"/>
      <c r="AB2" s="101" t="s">
        <v>65</v>
      </c>
      <c r="AC2" s="501" t="str">
        <f>IF(Z2=0,"",YEAR(DATE(2018+Z2,1,1)))</f>
        <v/>
      </c>
      <c r="AD2" s="501"/>
      <c r="AE2" s="102" t="s">
        <v>66</v>
      </c>
      <c r="AF2" s="102" t="s">
        <v>1</v>
      </c>
      <c r="AG2" s="500"/>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106</v>
      </c>
      <c r="BB3" s="502" t="s">
        <v>149</v>
      </c>
      <c r="BC3" s="503"/>
      <c r="BD3" s="503"/>
      <c r="BE3" s="504"/>
      <c r="BF3" s="7"/>
    </row>
    <row r="4" spans="2:64" s="6" customFormat="1" ht="18.7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150</v>
      </c>
      <c r="BB4" s="502" t="s">
        <v>151</v>
      </c>
      <c r="BC4" s="503"/>
      <c r="BD4" s="503"/>
      <c r="BE4" s="504"/>
      <c r="BF4" s="47"/>
    </row>
    <row r="5" spans="2:64"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168</v>
      </c>
      <c r="AM6" s="124"/>
      <c r="AN6" s="124"/>
      <c r="AO6" s="124"/>
      <c r="AP6" s="124"/>
      <c r="AQ6" s="124"/>
      <c r="AR6" s="124"/>
      <c r="AS6" s="124"/>
      <c r="AT6" s="151"/>
      <c r="AU6" s="151"/>
      <c r="AV6" s="157"/>
      <c r="AW6" s="124"/>
      <c r="AX6" s="421">
        <v>40</v>
      </c>
      <c r="AY6" s="422"/>
      <c r="AZ6" s="157" t="s">
        <v>169</v>
      </c>
      <c r="BA6" s="124"/>
      <c r="BB6" s="421">
        <v>160</v>
      </c>
      <c r="BC6" s="422"/>
      <c r="BD6" s="157" t="s">
        <v>170</v>
      </c>
      <c r="BE6" s="124"/>
      <c r="BF6" s="47"/>
    </row>
    <row r="7" spans="2:64"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t="e">
        <f>DAY(EOMONTH(DATE(AC2,AG2,1),0))</f>
        <v>#VALUE!</v>
      </c>
      <c r="BC8" s="506"/>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171</v>
      </c>
      <c r="BA10" s="39"/>
      <c r="BB10" s="421">
        <v>1</v>
      </c>
      <c r="BC10" s="507"/>
      <c r="BD10" s="422"/>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172</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423" t="s">
        <v>97</v>
      </c>
      <c r="C17" s="426" t="s">
        <v>173</v>
      </c>
      <c r="D17" s="427"/>
      <c r="E17" s="428"/>
      <c r="F17" s="117"/>
      <c r="G17" s="435" t="s">
        <v>174</v>
      </c>
      <c r="H17" s="438" t="s">
        <v>175</v>
      </c>
      <c r="I17" s="427"/>
      <c r="J17" s="427"/>
      <c r="K17" s="428"/>
      <c r="L17" s="438" t="s">
        <v>176</v>
      </c>
      <c r="M17" s="427"/>
      <c r="N17" s="427"/>
      <c r="O17" s="441"/>
      <c r="P17" s="444"/>
      <c r="Q17" s="445"/>
      <c r="R17" s="446"/>
      <c r="S17" s="485" t="s">
        <v>177</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178</v>
      </c>
      <c r="BA17" s="495"/>
      <c r="BB17" s="476" t="s">
        <v>179</v>
      </c>
      <c r="BC17" s="477"/>
      <c r="BD17" s="477"/>
      <c r="BE17" s="477"/>
      <c r="BF17" s="478"/>
    </row>
    <row r="18" spans="2:58" ht="20.25" customHeight="1">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c r="B20" s="424"/>
      <c r="C20" s="429"/>
      <c r="D20" s="430"/>
      <c r="E20" s="431"/>
      <c r="F20" s="118"/>
      <c r="G20" s="436"/>
      <c r="H20" s="439"/>
      <c r="I20" s="430"/>
      <c r="J20" s="430"/>
      <c r="K20" s="431"/>
      <c r="L20" s="439"/>
      <c r="M20" s="430"/>
      <c r="N20" s="430"/>
      <c r="O20" s="442"/>
      <c r="P20" s="447"/>
      <c r="Q20" s="448"/>
      <c r="R20" s="449"/>
      <c r="S20" s="103" t="e">
        <f>WEEKDAY(DATE($AC$2,$AG$2,1))</f>
        <v>#VALUE!</v>
      </c>
      <c r="T20" s="104" t="e">
        <f>WEEKDAY(DATE($AC$2,$AG$2,2))</f>
        <v>#VALUE!</v>
      </c>
      <c r="U20" s="104" t="e">
        <f>WEEKDAY(DATE($AC$2,$AG$2,3))</f>
        <v>#VALUE!</v>
      </c>
      <c r="V20" s="104" t="e">
        <f>WEEKDAY(DATE($AC$2,$AG$2,4))</f>
        <v>#VALUE!</v>
      </c>
      <c r="W20" s="104" t="e">
        <f>WEEKDAY(DATE($AC$2,$AG$2,5))</f>
        <v>#VALUE!</v>
      </c>
      <c r="X20" s="104" t="e">
        <f>WEEKDAY(DATE($AC$2,$AG$2,6))</f>
        <v>#VALUE!</v>
      </c>
      <c r="Y20" s="105" t="e">
        <f>WEEKDAY(DATE($AC$2,$AG$2,7))</f>
        <v>#VALUE!</v>
      </c>
      <c r="Z20" s="103" t="e">
        <f>WEEKDAY(DATE($AC$2,$AG$2,8))</f>
        <v>#VALUE!</v>
      </c>
      <c r="AA20" s="104" t="e">
        <f>WEEKDAY(DATE($AC$2,$AG$2,9))</f>
        <v>#VALUE!</v>
      </c>
      <c r="AB20" s="104" t="e">
        <f>WEEKDAY(DATE($AC$2,$AG$2,10))</f>
        <v>#VALUE!</v>
      </c>
      <c r="AC20" s="104" t="e">
        <f>WEEKDAY(DATE($AC$2,$AG$2,11))</f>
        <v>#VALUE!</v>
      </c>
      <c r="AD20" s="104" t="e">
        <f>WEEKDAY(DATE($AC$2,$AG$2,12))</f>
        <v>#VALUE!</v>
      </c>
      <c r="AE20" s="104" t="e">
        <f>WEEKDAY(DATE($AC$2,$AG$2,13))</f>
        <v>#VALUE!</v>
      </c>
      <c r="AF20" s="105" t="e">
        <f>WEEKDAY(DATE($AC$2,$AG$2,14))</f>
        <v>#VALUE!</v>
      </c>
      <c r="AG20" s="103" t="e">
        <f>WEEKDAY(DATE($AC$2,$AG$2,15))</f>
        <v>#VALUE!</v>
      </c>
      <c r="AH20" s="104" t="e">
        <f>WEEKDAY(DATE($AC$2,$AG$2,16))</f>
        <v>#VALUE!</v>
      </c>
      <c r="AI20" s="104" t="e">
        <f>WEEKDAY(DATE($AC$2,$AG$2,17))</f>
        <v>#VALUE!</v>
      </c>
      <c r="AJ20" s="104" t="e">
        <f>WEEKDAY(DATE($AC$2,$AG$2,18))</f>
        <v>#VALUE!</v>
      </c>
      <c r="AK20" s="104" t="e">
        <f>WEEKDAY(DATE($AC$2,$AG$2,19))</f>
        <v>#VALUE!</v>
      </c>
      <c r="AL20" s="104" t="e">
        <f>WEEKDAY(DATE($AC$2,$AG$2,20))</f>
        <v>#VALUE!</v>
      </c>
      <c r="AM20" s="105" t="e">
        <f>WEEKDAY(DATE($AC$2,$AG$2,21))</f>
        <v>#VALUE!</v>
      </c>
      <c r="AN20" s="103" t="e">
        <f>WEEKDAY(DATE($AC$2,$AG$2,22))</f>
        <v>#VALUE!</v>
      </c>
      <c r="AO20" s="104" t="e">
        <f>WEEKDAY(DATE($AC$2,$AG$2,23))</f>
        <v>#VALUE!</v>
      </c>
      <c r="AP20" s="104" t="e">
        <f>WEEKDAY(DATE($AC$2,$AG$2,24))</f>
        <v>#VALUE!</v>
      </c>
      <c r="AQ20" s="104" t="e">
        <f>WEEKDAY(DATE($AC$2,$AG$2,25))</f>
        <v>#VALUE!</v>
      </c>
      <c r="AR20" s="104" t="e">
        <f>WEEKDAY(DATE($AC$2,$AG$2,26))</f>
        <v>#VALUE!</v>
      </c>
      <c r="AS20" s="104" t="e">
        <f>WEEKDAY(DATE($AC$2,$AG$2,27))</f>
        <v>#VALUE!</v>
      </c>
      <c r="AT20" s="105" t="e">
        <f>WEEKDAY(DATE($AC$2,$AG$2,28))</f>
        <v>#VALUE!</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c r="B21" s="425"/>
      <c r="C21" s="432"/>
      <c r="D21" s="433"/>
      <c r="E21" s="434"/>
      <c r="F21" s="119"/>
      <c r="G21" s="437"/>
      <c r="H21" s="440"/>
      <c r="I21" s="433"/>
      <c r="J21" s="433"/>
      <c r="K21" s="434"/>
      <c r="L21" s="440"/>
      <c r="M21" s="433"/>
      <c r="N21" s="433"/>
      <c r="O21" s="443"/>
      <c r="P21" s="450"/>
      <c r="Q21" s="451"/>
      <c r="R21" s="452"/>
      <c r="S21" s="110" t="e">
        <f>IF(S20=1,"日",IF(S20=2,"月",IF(S20=3,"火",IF(S20=4,"水",IF(S20=5,"木",IF(S20=6,"金","土"))))))</f>
        <v>#VALUE!</v>
      </c>
      <c r="T21" s="111" t="e">
        <f t="shared" ref="T21:AT21" si="0">IF(T20=1,"日",IF(T20=2,"月",IF(T20=3,"火",IF(T20=4,"水",IF(T20=5,"木",IF(T20=6,"金","土"))))))</f>
        <v>#VALUE!</v>
      </c>
      <c r="U21" s="111" t="e">
        <f t="shared" si="0"/>
        <v>#VALUE!</v>
      </c>
      <c r="V21" s="111" t="e">
        <f t="shared" si="0"/>
        <v>#VALUE!</v>
      </c>
      <c r="W21" s="111" t="e">
        <f t="shared" si="0"/>
        <v>#VALUE!</v>
      </c>
      <c r="X21" s="111" t="e">
        <f t="shared" si="0"/>
        <v>#VALUE!</v>
      </c>
      <c r="Y21" s="112" t="e">
        <f t="shared" si="0"/>
        <v>#VALUE!</v>
      </c>
      <c r="Z21" s="110" t="e">
        <f>IF(Z20=1,"日",IF(Z20=2,"月",IF(Z20=3,"火",IF(Z20=4,"水",IF(Z20=5,"木",IF(Z20=6,"金","土"))))))</f>
        <v>#VALUE!</v>
      </c>
      <c r="AA21" s="111" t="e">
        <f t="shared" si="0"/>
        <v>#VALUE!</v>
      </c>
      <c r="AB21" s="111" t="e">
        <f t="shared" si="0"/>
        <v>#VALUE!</v>
      </c>
      <c r="AC21" s="111" t="e">
        <f t="shared" si="0"/>
        <v>#VALUE!</v>
      </c>
      <c r="AD21" s="111" t="e">
        <f t="shared" si="0"/>
        <v>#VALUE!</v>
      </c>
      <c r="AE21" s="111" t="e">
        <f t="shared" si="0"/>
        <v>#VALUE!</v>
      </c>
      <c r="AF21" s="112" t="e">
        <f t="shared" si="0"/>
        <v>#VALUE!</v>
      </c>
      <c r="AG21" s="110" t="e">
        <f>IF(AG20=1,"日",IF(AG20=2,"月",IF(AG20=3,"火",IF(AG20=4,"水",IF(AG20=5,"木",IF(AG20=6,"金","土"))))))</f>
        <v>#VALUE!</v>
      </c>
      <c r="AH21" s="111" t="e">
        <f t="shared" si="0"/>
        <v>#VALUE!</v>
      </c>
      <c r="AI21" s="111" t="e">
        <f t="shared" si="0"/>
        <v>#VALUE!</v>
      </c>
      <c r="AJ21" s="111" t="e">
        <f t="shared" si="0"/>
        <v>#VALUE!</v>
      </c>
      <c r="AK21" s="111" t="e">
        <f t="shared" si="0"/>
        <v>#VALUE!</v>
      </c>
      <c r="AL21" s="111" t="e">
        <f t="shared" si="0"/>
        <v>#VALUE!</v>
      </c>
      <c r="AM21" s="112" t="e">
        <f t="shared" si="0"/>
        <v>#VALUE!</v>
      </c>
      <c r="AN21" s="110" t="e">
        <f>IF(AN20=1,"日",IF(AN20=2,"月",IF(AN20=3,"火",IF(AN20=4,"水",IF(AN20=5,"木",IF(AN20=6,"金","土"))))))</f>
        <v>#VALUE!</v>
      </c>
      <c r="AO21" s="111" t="e">
        <f t="shared" si="0"/>
        <v>#VALUE!</v>
      </c>
      <c r="AP21" s="111" t="e">
        <f t="shared" si="0"/>
        <v>#VALUE!</v>
      </c>
      <c r="AQ21" s="111" t="e">
        <f t="shared" si="0"/>
        <v>#VALUE!</v>
      </c>
      <c r="AR21" s="111" t="e">
        <f t="shared" si="0"/>
        <v>#VALUE!</v>
      </c>
      <c r="AS21" s="111" t="e">
        <f t="shared" si="0"/>
        <v>#VALUE!</v>
      </c>
      <c r="AT21" s="112" t="e">
        <f t="shared" si="0"/>
        <v>#VALUE!</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c r="B323" s="54"/>
      <c r="C323" s="26"/>
      <c r="D323" s="26"/>
      <c r="E323" s="26"/>
      <c r="F323" s="26"/>
      <c r="G323" s="292" t="s">
        <v>180</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c r="B324" s="55"/>
      <c r="C324" s="27"/>
      <c r="D324" s="27"/>
      <c r="E324" s="27"/>
      <c r="F324" s="27"/>
      <c r="G324" s="326" t="s">
        <v>181</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c r="B325" s="55"/>
      <c r="C325" s="27"/>
      <c r="D325" s="27"/>
      <c r="E325" s="27"/>
      <c r="F325" s="27"/>
      <c r="G325" s="326" t="s">
        <v>182</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c r="B326" s="55"/>
      <c r="C326" s="27"/>
      <c r="D326" s="27"/>
      <c r="E326" s="27"/>
      <c r="F326" s="27"/>
      <c r="G326" s="326" t="s">
        <v>184</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c r="B327" s="56"/>
      <c r="C327" s="116"/>
      <c r="D327" s="116"/>
      <c r="E327" s="116"/>
      <c r="F327" s="116"/>
      <c r="G327" s="364" t="s">
        <v>185</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c r="B328" s="366" t="s">
        <v>186</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c r="C333" s="24"/>
      <c r="D333" s="24"/>
      <c r="E333" s="24"/>
      <c r="F333" s="24"/>
      <c r="G333" s="34"/>
      <c r="H333" s="35"/>
      <c r="AF333" s="9"/>
    </row>
    <row r="334" spans="1:7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70" zoomScaleNormal="75" zoomScaleSheetLayoutView="70" workbookViewId="0"/>
  </sheetViews>
  <sheetFormatPr defaultRowHeight="25.5"/>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c r="B1" s="80" t="s">
        <v>69</v>
      </c>
    </row>
    <row r="2" spans="2:23">
      <c r="B2" s="83" t="s">
        <v>70</v>
      </c>
      <c r="E2" s="84"/>
      <c r="I2" s="85"/>
    </row>
    <row r="3" spans="2:23">
      <c r="B3" s="85" t="s">
        <v>143</v>
      </c>
      <c r="E3" s="84" t="s">
        <v>147</v>
      </c>
      <c r="I3" s="85"/>
    </row>
    <row r="4" spans="2:23">
      <c r="B4" s="83"/>
      <c r="E4" s="529" t="s">
        <v>52</v>
      </c>
      <c r="F4" s="529"/>
      <c r="G4" s="529"/>
      <c r="H4" s="529"/>
      <c r="I4" s="529"/>
      <c r="J4" s="529"/>
      <c r="K4" s="529"/>
      <c r="M4" s="529" t="s">
        <v>51</v>
      </c>
      <c r="N4" s="529"/>
      <c r="O4" s="529"/>
      <c r="Q4" s="529" t="s">
        <v>82</v>
      </c>
      <c r="R4" s="529"/>
      <c r="S4" s="529"/>
      <c r="T4" s="529"/>
      <c r="U4" s="529"/>
      <c r="W4" s="529" t="s">
        <v>146</v>
      </c>
    </row>
    <row r="5" spans="2:23">
      <c r="B5" s="81" t="s">
        <v>97</v>
      </c>
      <c r="C5" s="81" t="s">
        <v>7</v>
      </c>
      <c r="E5" s="81" t="s">
        <v>142</v>
      </c>
      <c r="F5" s="81"/>
      <c r="G5" s="81" t="s">
        <v>141</v>
      </c>
      <c r="I5" s="81" t="s">
        <v>71</v>
      </c>
      <c r="K5" s="81" t="s">
        <v>52</v>
      </c>
      <c r="M5" s="81" t="s">
        <v>144</v>
      </c>
      <c r="O5" s="81" t="s">
        <v>145</v>
      </c>
      <c r="Q5" s="81" t="s">
        <v>144</v>
      </c>
      <c r="S5" s="81" t="s">
        <v>145</v>
      </c>
      <c r="U5" s="81" t="s">
        <v>52</v>
      </c>
      <c r="W5" s="529"/>
    </row>
    <row r="6" spans="2:23">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154</v>
      </c>
    </row>
    <row r="33" spans="2:23">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c r="C36" s="90"/>
    </row>
    <row r="37" spans="2:23">
      <c r="C37" s="91" t="s">
        <v>158</v>
      </c>
    </row>
    <row r="38" spans="2:23">
      <c r="C38" s="91" t="s">
        <v>159</v>
      </c>
    </row>
    <row r="39" spans="2:23">
      <c r="C39" s="91" t="s">
        <v>160</v>
      </c>
    </row>
    <row r="40" spans="2:23">
      <c r="C40" s="91" t="s">
        <v>161</v>
      </c>
    </row>
    <row r="41" spans="2:23">
      <c r="C41" s="83" t="s">
        <v>207</v>
      </c>
    </row>
    <row r="42" spans="2:23">
      <c r="C42" s="83" t="s">
        <v>203</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cols>
    <col min="1" max="1" width="1.875" style="29" customWidth="1"/>
    <col min="2" max="3" width="9" style="29"/>
    <col min="4" max="4" width="45.625" style="29" customWidth="1"/>
    <col min="5" max="16384" width="9" style="29"/>
  </cols>
  <sheetData>
    <row r="1" spans="2:11">
      <c r="B1" s="29" t="s">
        <v>107</v>
      </c>
      <c r="D1" s="57"/>
      <c r="E1" s="57"/>
      <c r="F1" s="57"/>
    </row>
    <row r="2" spans="2:11" s="40" customFormat="1" ht="20.25" customHeight="1">
      <c r="B2" s="59" t="s">
        <v>206</v>
      </c>
      <c r="C2" s="59"/>
      <c r="D2" s="57"/>
      <c r="E2" s="57"/>
      <c r="F2" s="57"/>
    </row>
    <row r="3" spans="2:11" s="40" customFormat="1" ht="20.25" customHeight="1">
      <c r="B3" s="59"/>
      <c r="C3" s="59"/>
      <c r="D3" s="57"/>
      <c r="E3" s="57"/>
      <c r="F3" s="57"/>
    </row>
    <row r="4" spans="2:11" s="63" customFormat="1" ht="20.25" customHeight="1">
      <c r="B4" s="74"/>
      <c r="C4" s="57" t="s">
        <v>137</v>
      </c>
      <c r="D4" s="57"/>
      <c r="F4" s="530" t="s">
        <v>138</v>
      </c>
      <c r="G4" s="530"/>
      <c r="H4" s="530"/>
      <c r="I4" s="530"/>
      <c r="J4" s="530"/>
      <c r="K4" s="530"/>
    </row>
    <row r="5" spans="2:11" s="63" customFormat="1" ht="20.25" customHeight="1">
      <c r="B5" s="75"/>
      <c r="C5" s="57" t="s">
        <v>139</v>
      </c>
      <c r="D5" s="57"/>
      <c r="F5" s="530"/>
      <c r="G5" s="530"/>
      <c r="H5" s="530"/>
      <c r="I5" s="530"/>
      <c r="J5" s="530"/>
      <c r="K5" s="530"/>
    </row>
    <row r="6" spans="2:11" s="40" customFormat="1" ht="20.25" customHeight="1">
      <c r="B6" s="58" t="s">
        <v>134</v>
      </c>
      <c r="C6" s="57"/>
      <c r="D6" s="57"/>
      <c r="E6" s="71"/>
      <c r="F6" s="72"/>
    </row>
    <row r="7" spans="2:11" s="40" customFormat="1" ht="20.25" customHeight="1">
      <c r="B7" s="59"/>
      <c r="C7" s="59"/>
      <c r="D7" s="57"/>
      <c r="E7" s="71"/>
      <c r="F7" s="72"/>
    </row>
    <row r="8" spans="2:11" s="40" customFormat="1" ht="20.25" customHeight="1">
      <c r="B8" s="57" t="s">
        <v>108</v>
      </c>
      <c r="C8" s="59"/>
      <c r="D8" s="57"/>
      <c r="E8" s="71"/>
      <c r="F8" s="72"/>
    </row>
    <row r="9" spans="2:11" s="40" customFormat="1" ht="20.25" customHeight="1">
      <c r="B9" s="59"/>
      <c r="C9" s="59"/>
      <c r="D9" s="57"/>
      <c r="E9" s="57"/>
      <c r="F9" s="57"/>
    </row>
    <row r="10" spans="2:11" s="40" customFormat="1" ht="20.25" customHeight="1">
      <c r="B10" s="57" t="s">
        <v>162</v>
      </c>
      <c r="C10" s="59"/>
      <c r="D10" s="57"/>
      <c r="E10" s="57"/>
      <c r="F10" s="57"/>
    </row>
    <row r="11" spans="2:11" s="40" customFormat="1" ht="20.25" customHeight="1">
      <c r="B11" s="57"/>
      <c r="C11" s="59"/>
      <c r="D11" s="57"/>
      <c r="E11" s="57"/>
      <c r="F11" s="57"/>
    </row>
    <row r="12" spans="2:11" s="40" customFormat="1" ht="20.25" customHeight="1">
      <c r="B12" s="57" t="s">
        <v>166</v>
      </c>
      <c r="C12" s="59"/>
      <c r="D12" s="57"/>
    </row>
    <row r="13" spans="2:11" s="40" customFormat="1" ht="20.25" customHeight="1">
      <c r="B13" s="57"/>
      <c r="C13" s="59"/>
      <c r="D13" s="57"/>
    </row>
    <row r="14" spans="2:11" s="40" customFormat="1" ht="20.25" customHeight="1">
      <c r="B14" s="57" t="s">
        <v>187</v>
      </c>
      <c r="C14" s="59"/>
      <c r="D14" s="57"/>
    </row>
    <row r="15" spans="2:11" s="40" customFormat="1" ht="20.25" customHeight="1">
      <c r="B15" s="57"/>
      <c r="C15" s="59"/>
      <c r="D15" s="57"/>
    </row>
    <row r="16" spans="2:11" s="40" customFormat="1" ht="20.25" customHeight="1">
      <c r="B16" s="57" t="s">
        <v>188</v>
      </c>
      <c r="C16" s="59"/>
      <c r="D16" s="57"/>
    </row>
    <row r="17" spans="2:25" s="40" customFormat="1" ht="20.25" customHeight="1">
      <c r="B17" s="59"/>
      <c r="C17" s="59"/>
      <c r="D17" s="57"/>
    </row>
    <row r="18" spans="2:25" s="40" customFormat="1" ht="20.25" customHeight="1">
      <c r="B18" s="57" t="s">
        <v>189</v>
      </c>
      <c r="C18" s="59"/>
      <c r="D18" s="57"/>
    </row>
    <row r="19" spans="2:25" s="40" customFormat="1" ht="20.25" customHeight="1">
      <c r="B19" s="59"/>
      <c r="C19" s="59"/>
      <c r="D19" s="57"/>
    </row>
    <row r="20" spans="2:25" s="40" customFormat="1" ht="17.25" customHeight="1">
      <c r="B20" s="57" t="s">
        <v>190</v>
      </c>
      <c r="C20" s="57"/>
      <c r="D20" s="57"/>
    </row>
    <row r="21" spans="2:25" s="40" customFormat="1" ht="17.25" customHeight="1">
      <c r="B21" s="57" t="s">
        <v>109</v>
      </c>
      <c r="C21" s="57"/>
      <c r="D21" s="57"/>
    </row>
    <row r="22" spans="2:25" s="40" customFormat="1" ht="17.25" customHeight="1">
      <c r="B22" s="57"/>
      <c r="C22" s="57"/>
      <c r="D22" s="57"/>
    </row>
    <row r="23" spans="2:25" s="40" customFormat="1" ht="17.25" customHeight="1">
      <c r="B23" s="57"/>
      <c r="C23" s="32" t="s">
        <v>97</v>
      </c>
      <c r="D23" s="32" t="s">
        <v>3</v>
      </c>
    </row>
    <row r="24" spans="2:25" s="40" customFormat="1" ht="17.25" customHeight="1">
      <c r="B24" s="57"/>
      <c r="C24" s="32">
        <v>1</v>
      </c>
      <c r="D24" s="60" t="s">
        <v>4</v>
      </c>
    </row>
    <row r="25" spans="2:25" s="40" customFormat="1" ht="17.25" customHeight="1">
      <c r="B25" s="57"/>
      <c r="C25" s="32">
        <v>2</v>
      </c>
      <c r="D25" s="60" t="s">
        <v>60</v>
      </c>
    </row>
    <row r="26" spans="2:25" s="40" customFormat="1" ht="17.25" customHeight="1">
      <c r="B26" s="57"/>
      <c r="C26" s="32">
        <v>3</v>
      </c>
      <c r="D26" s="60" t="s">
        <v>5</v>
      </c>
    </row>
    <row r="27" spans="2:25" s="40" customFormat="1" ht="17.25" customHeight="1">
      <c r="B27" s="57"/>
      <c r="C27" s="32">
        <v>4</v>
      </c>
      <c r="D27" s="60" t="s">
        <v>110</v>
      </c>
    </row>
    <row r="28" spans="2:25" s="40" customFormat="1" ht="17.25" customHeight="1">
      <c r="B28" s="57"/>
      <c r="C28" s="32">
        <v>5</v>
      </c>
      <c r="D28" s="60" t="s">
        <v>111</v>
      </c>
    </row>
    <row r="29" spans="2:25" s="40" customFormat="1" ht="17.25" customHeight="1">
      <c r="B29" s="57"/>
      <c r="C29" s="71"/>
      <c r="D29" s="72"/>
    </row>
    <row r="30" spans="2:25" s="40" customFormat="1" ht="17.25" customHeight="1">
      <c r="B30" s="57" t="s">
        <v>191</v>
      </c>
      <c r="C30" s="57"/>
      <c r="D30" s="57"/>
      <c r="E30" s="63"/>
      <c r="F30" s="63"/>
    </row>
    <row r="31" spans="2:25" s="40" customFormat="1" ht="17.25" customHeight="1">
      <c r="B31" s="57" t="s">
        <v>112</v>
      </c>
      <c r="C31" s="57"/>
      <c r="D31" s="57"/>
      <c r="E31" s="63"/>
      <c r="F31" s="63"/>
    </row>
    <row r="32" spans="2:25" s="40" customFormat="1" ht="17.25" customHeight="1">
      <c r="B32" s="57"/>
      <c r="C32" s="57"/>
      <c r="D32" s="57"/>
      <c r="E32" s="63"/>
      <c r="F32" s="63"/>
      <c r="G32" s="62"/>
      <c r="H32" s="62"/>
      <c r="J32" s="62"/>
      <c r="K32" s="62"/>
      <c r="L32" s="62"/>
      <c r="M32" s="62"/>
      <c r="N32" s="62"/>
      <c r="O32" s="62"/>
      <c r="R32" s="62"/>
      <c r="S32" s="62"/>
      <c r="T32" s="62"/>
      <c r="W32" s="62"/>
      <c r="X32" s="62"/>
      <c r="Y32" s="62"/>
    </row>
    <row r="33" spans="2:51" s="40" customFormat="1" ht="17.25" customHeight="1">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c r="B34" s="57"/>
      <c r="C34" s="32" t="s">
        <v>9</v>
      </c>
      <c r="D34" s="60" t="s">
        <v>113</v>
      </c>
      <c r="E34" s="63"/>
      <c r="F34" s="63"/>
      <c r="G34" s="62"/>
      <c r="H34" s="62"/>
      <c r="J34" s="62"/>
      <c r="K34" s="62"/>
      <c r="L34" s="62"/>
      <c r="M34" s="62"/>
      <c r="N34" s="62"/>
      <c r="O34" s="62"/>
      <c r="R34" s="62"/>
      <c r="S34" s="62"/>
      <c r="T34" s="62"/>
      <c r="W34" s="62"/>
      <c r="X34" s="62"/>
      <c r="Y34" s="62"/>
    </row>
    <row r="35" spans="2:51" s="40" customFormat="1" ht="17.25" customHeight="1">
      <c r="B35" s="57"/>
      <c r="C35" s="32" t="s">
        <v>10</v>
      </c>
      <c r="D35" s="60" t="s">
        <v>114</v>
      </c>
      <c r="E35" s="63"/>
      <c r="F35" s="63"/>
      <c r="G35" s="62"/>
      <c r="H35" s="62"/>
      <c r="J35" s="62"/>
      <c r="K35" s="62"/>
      <c r="L35" s="62"/>
      <c r="M35" s="62"/>
      <c r="N35" s="62"/>
      <c r="O35" s="62"/>
      <c r="R35" s="62"/>
      <c r="S35" s="62"/>
      <c r="T35" s="62"/>
      <c r="W35" s="62"/>
      <c r="X35" s="62"/>
      <c r="Y35" s="62"/>
    </row>
    <row r="36" spans="2:51" s="40" customFormat="1" ht="17.25" customHeight="1">
      <c r="B36" s="57"/>
      <c r="C36" s="32" t="s">
        <v>11</v>
      </c>
      <c r="D36" s="60" t="s">
        <v>115</v>
      </c>
      <c r="E36" s="63"/>
      <c r="F36" s="63"/>
      <c r="G36" s="62"/>
      <c r="H36" s="62"/>
      <c r="J36" s="62"/>
      <c r="K36" s="62"/>
      <c r="L36" s="62"/>
      <c r="M36" s="62"/>
      <c r="N36" s="62"/>
      <c r="O36" s="62"/>
      <c r="R36" s="62"/>
      <c r="S36" s="62"/>
      <c r="T36" s="62"/>
      <c r="W36" s="62"/>
      <c r="X36" s="62"/>
      <c r="Y36" s="62"/>
    </row>
    <row r="37" spans="2:51" s="40" customFormat="1" ht="17.25" customHeight="1">
      <c r="B37" s="57"/>
      <c r="C37" s="32" t="s">
        <v>12</v>
      </c>
      <c r="D37" s="60" t="s">
        <v>135</v>
      </c>
      <c r="E37" s="63"/>
      <c r="F37" s="63"/>
      <c r="G37" s="62"/>
      <c r="H37" s="62"/>
      <c r="J37" s="62"/>
      <c r="K37" s="62"/>
      <c r="L37" s="62"/>
      <c r="M37" s="62"/>
      <c r="N37" s="62"/>
      <c r="O37" s="62"/>
      <c r="R37" s="62"/>
      <c r="S37" s="62"/>
      <c r="T37" s="62"/>
      <c r="W37" s="62"/>
      <c r="X37" s="62"/>
      <c r="Y37" s="62"/>
    </row>
    <row r="38" spans="2:51" s="40" customFormat="1" ht="17.25" customHeight="1">
      <c r="B38" s="57"/>
      <c r="C38" s="57"/>
      <c r="D38" s="57"/>
      <c r="E38" s="63"/>
      <c r="F38" s="63"/>
      <c r="G38" s="62"/>
      <c r="H38" s="62"/>
      <c r="J38" s="62"/>
      <c r="K38" s="62"/>
      <c r="L38" s="62"/>
      <c r="M38" s="62"/>
      <c r="N38" s="62"/>
      <c r="O38" s="62"/>
      <c r="R38" s="62"/>
      <c r="S38" s="62"/>
      <c r="T38" s="62"/>
      <c r="W38" s="62"/>
      <c r="X38" s="62"/>
      <c r="Y38" s="62"/>
    </row>
    <row r="39" spans="2:51" s="40" customFormat="1" ht="17.25" customHeight="1">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c r="B40" s="63"/>
      <c r="C40" s="57" t="s">
        <v>116</v>
      </c>
      <c r="D40" s="63"/>
      <c r="E40" s="63"/>
      <c r="F40" s="61"/>
      <c r="G40" s="62"/>
      <c r="H40" s="62"/>
      <c r="J40" s="62"/>
      <c r="K40" s="62"/>
      <c r="L40" s="62"/>
      <c r="M40" s="62"/>
      <c r="N40" s="62"/>
      <c r="O40" s="62"/>
      <c r="R40" s="62"/>
      <c r="S40" s="62"/>
      <c r="T40" s="62"/>
      <c r="W40" s="62"/>
      <c r="X40" s="62"/>
      <c r="Y40" s="62"/>
    </row>
    <row r="41" spans="2:51" s="40" customFormat="1" ht="17.25" customHeight="1">
      <c r="B41" s="63"/>
      <c r="C41" s="57" t="s">
        <v>136</v>
      </c>
      <c r="D41" s="63"/>
      <c r="E41" s="63"/>
      <c r="F41" s="57"/>
      <c r="G41" s="62"/>
      <c r="H41" s="62"/>
      <c r="J41" s="62"/>
      <c r="K41" s="62"/>
      <c r="L41" s="62"/>
      <c r="M41" s="62"/>
      <c r="N41" s="62"/>
      <c r="O41" s="62"/>
      <c r="R41" s="62"/>
      <c r="S41" s="62"/>
      <c r="T41" s="62"/>
      <c r="W41" s="62"/>
      <c r="X41" s="62"/>
      <c r="Y41" s="62"/>
    </row>
    <row r="42" spans="2:51" s="40" customFormat="1" ht="17.25" customHeight="1">
      <c r="B42" s="57"/>
      <c r="C42" s="57"/>
      <c r="D42" s="57"/>
      <c r="E42" s="61"/>
      <c r="F42" s="62"/>
      <c r="G42" s="62"/>
      <c r="H42" s="62"/>
      <c r="J42" s="62"/>
      <c r="K42" s="62"/>
      <c r="L42" s="62"/>
      <c r="M42" s="62"/>
      <c r="N42" s="62"/>
      <c r="O42" s="62"/>
      <c r="R42" s="62"/>
      <c r="S42" s="62"/>
      <c r="T42" s="62"/>
      <c r="W42" s="62"/>
      <c r="X42" s="62"/>
      <c r="Y42" s="62"/>
    </row>
    <row r="43" spans="2:51" s="40" customFormat="1" ht="17.25" customHeight="1">
      <c r="B43" s="57" t="s">
        <v>192</v>
      </c>
      <c r="C43" s="57"/>
      <c r="D43" s="57"/>
    </row>
    <row r="44" spans="2:51" s="40" customFormat="1" ht="17.25" customHeight="1">
      <c r="B44" s="57" t="s">
        <v>117</v>
      </c>
      <c r="C44" s="57"/>
      <c r="D44" s="57"/>
      <c r="AH44" s="31"/>
      <c r="AI44" s="31"/>
      <c r="AJ44" s="31"/>
      <c r="AK44" s="31"/>
      <c r="AL44" s="31"/>
      <c r="AM44" s="31"/>
      <c r="AN44" s="31"/>
      <c r="AO44" s="31"/>
      <c r="AP44" s="31"/>
      <c r="AQ44" s="31"/>
      <c r="AR44" s="31"/>
      <c r="AS44" s="31"/>
    </row>
    <row r="45" spans="2:51" s="40" customFormat="1" ht="17.25" customHeight="1">
      <c r="B45" s="73" t="s">
        <v>118</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c r="F46" s="31"/>
    </row>
    <row r="47" spans="2:51" s="40" customFormat="1" ht="17.25" customHeight="1">
      <c r="B47" s="57" t="s">
        <v>193</v>
      </c>
      <c r="C47" s="57"/>
    </row>
    <row r="48" spans="2:51" s="40" customFormat="1" ht="17.25" customHeight="1">
      <c r="B48" s="57"/>
      <c r="C48" s="57"/>
    </row>
    <row r="49" spans="2:54" s="40" customFormat="1" ht="17.25" customHeight="1">
      <c r="B49" s="57" t="s">
        <v>194</v>
      </c>
      <c r="C49" s="57"/>
    </row>
    <row r="50" spans="2:54" s="40" customFormat="1" ht="17.25" customHeight="1">
      <c r="B50" s="57" t="s">
        <v>163</v>
      </c>
      <c r="C50" s="57"/>
    </row>
    <row r="51" spans="2:54" s="40" customFormat="1" ht="17.25" customHeight="1">
      <c r="B51" s="57"/>
      <c r="C51" s="57"/>
    </row>
    <row r="52" spans="2:54" s="40" customFormat="1" ht="17.25" customHeight="1">
      <c r="B52" s="57" t="s">
        <v>195</v>
      </c>
      <c r="C52" s="57"/>
    </row>
    <row r="53" spans="2:54" s="40" customFormat="1" ht="17.25" customHeight="1">
      <c r="B53" s="57" t="s">
        <v>119</v>
      </c>
      <c r="C53" s="57"/>
    </row>
    <row r="54" spans="2:54" s="40" customFormat="1" ht="17.25" customHeight="1">
      <c r="B54" s="57"/>
      <c r="C54" s="57"/>
    </row>
    <row r="55" spans="2:54" s="40" customFormat="1" ht="17.25" customHeight="1">
      <c r="B55" s="57" t="s">
        <v>196</v>
      </c>
      <c r="C55" s="57"/>
      <c r="D55" s="57"/>
    </row>
    <row r="56" spans="2:54" s="40" customFormat="1" ht="17.25" customHeight="1">
      <c r="B56" s="57"/>
      <c r="C56" s="57"/>
      <c r="D56" s="57"/>
    </row>
    <row r="57" spans="2:54" s="40" customFormat="1" ht="17.25" customHeight="1">
      <c r="B57" s="63" t="s">
        <v>197</v>
      </c>
      <c r="C57" s="63"/>
      <c r="D57" s="57"/>
    </row>
    <row r="58" spans="2:54" s="40" customFormat="1" ht="17.25" customHeight="1">
      <c r="B58" s="63" t="s">
        <v>120</v>
      </c>
      <c r="C58" s="63"/>
      <c r="D58" s="57"/>
    </row>
    <row r="59" spans="2:54" s="40" customFormat="1" ht="17.25" customHeight="1">
      <c r="B59" s="63" t="s">
        <v>164</v>
      </c>
      <c r="C59" s="63"/>
      <c r="D59" s="57"/>
    </row>
    <row r="60" spans="2:54" s="40" customFormat="1" ht="17.25" customHeight="1"/>
    <row r="61" spans="2:54" s="40" customFormat="1" ht="17.25" customHeight="1">
      <c r="B61" s="40" t="s">
        <v>208</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c r="B63" s="40" t="s">
        <v>198</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c r="B65" s="40" t="s">
        <v>199</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c r="B67" s="40" t="s">
        <v>200</v>
      </c>
      <c r="BL67" s="67"/>
      <c r="BM67" s="68"/>
      <c r="BN67" s="67"/>
      <c r="BO67" s="67"/>
      <c r="BP67" s="67"/>
      <c r="BQ67" s="69"/>
      <c r="BR67" s="70"/>
      <c r="BS67" s="70"/>
    </row>
    <row r="68" spans="2:71" s="40" customFormat="1" ht="17.25" customHeight="1">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c r="B69" s="40" t="s">
        <v>209</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c r="B71" s="29" t="s">
        <v>165</v>
      </c>
    </row>
    <row r="72" spans="2:71" ht="17.25" customHeight="1">
      <c r="B72" s="40" t="s">
        <v>201</v>
      </c>
    </row>
    <row r="73" spans="2:71" ht="17.25" customHeight="1">
      <c r="B73" s="283" t="s">
        <v>167</v>
      </c>
    </row>
    <row r="74"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3"/>
  <sheetViews>
    <sheetView zoomScale="80" zoomScaleNormal="80" workbookViewId="0">
      <selection activeCell="C6" sqref="C6"/>
    </sheetView>
  </sheetViews>
  <sheetFormatPr defaultRowHeight="25.5"/>
  <cols>
    <col min="1" max="1" width="1.75" style="217" customWidth="1"/>
    <col min="2" max="2" width="9" style="217"/>
    <col min="3" max="12" width="40.625" style="217" customWidth="1"/>
    <col min="13" max="16384" width="9" style="217"/>
  </cols>
  <sheetData>
    <row r="1" spans="1:12">
      <c r="A1" s="215"/>
      <c r="B1" s="216" t="s">
        <v>83</v>
      </c>
      <c r="C1" s="216"/>
      <c r="D1" s="216"/>
    </row>
    <row r="2" spans="1:12">
      <c r="A2" s="215"/>
      <c r="B2" s="216"/>
      <c r="C2" s="216"/>
      <c r="D2" s="216"/>
    </row>
    <row r="3" spans="1:12">
      <c r="A3" s="215"/>
      <c r="B3" s="218" t="s">
        <v>97</v>
      </c>
      <c r="C3" s="218" t="s">
        <v>98</v>
      </c>
      <c r="D3" s="216"/>
    </row>
    <row r="4" spans="1:12">
      <c r="A4" s="215"/>
      <c r="B4" s="219">
        <v>1</v>
      </c>
      <c r="C4" s="285" t="s">
        <v>204</v>
      </c>
      <c r="D4" s="216"/>
    </row>
    <row r="5" spans="1:12">
      <c r="A5" s="215"/>
      <c r="B5" s="219">
        <v>2</v>
      </c>
      <c r="C5" s="285" t="s">
        <v>205</v>
      </c>
    </row>
    <row r="6" spans="1:12">
      <c r="A6" s="215"/>
      <c r="B6" s="219">
        <v>3</v>
      </c>
      <c r="C6" s="285" t="s">
        <v>148</v>
      </c>
      <c r="D6" s="216"/>
    </row>
    <row r="7" spans="1:12">
      <c r="A7" s="215"/>
      <c r="B7" s="219">
        <v>4</v>
      </c>
      <c r="C7" s="285" t="s">
        <v>148</v>
      </c>
      <c r="D7" s="216"/>
    </row>
    <row r="8" spans="1:12">
      <c r="A8" s="215"/>
      <c r="B8" s="219">
        <v>5</v>
      </c>
      <c r="C8" s="285" t="s">
        <v>148</v>
      </c>
      <c r="D8" s="216"/>
    </row>
    <row r="9" spans="1:12">
      <c r="A9" s="215"/>
      <c r="B9" s="216"/>
      <c r="C9" s="216"/>
      <c r="D9" s="216"/>
    </row>
    <row r="10" spans="1:12">
      <c r="A10" s="215"/>
      <c r="B10" s="216" t="s">
        <v>99</v>
      </c>
      <c r="C10" s="216"/>
      <c r="D10" s="216"/>
    </row>
    <row r="11" spans="1:12" ht="26.25" thickBot="1">
      <c r="A11" s="215"/>
      <c r="B11" s="216"/>
      <c r="C11" s="216"/>
      <c r="D11" s="216"/>
    </row>
    <row r="12" spans="1:12" ht="26.25" thickBot="1">
      <c r="A12" s="215"/>
      <c r="B12" s="284" t="s">
        <v>88</v>
      </c>
      <c r="C12" s="220" t="s">
        <v>4</v>
      </c>
      <c r="D12" s="221" t="s">
        <v>60</v>
      </c>
      <c r="E12" s="221" t="s">
        <v>5</v>
      </c>
      <c r="F12" s="221" t="s">
        <v>61</v>
      </c>
      <c r="G12" s="222" t="s">
        <v>62</v>
      </c>
      <c r="H12" s="223" t="s">
        <v>148</v>
      </c>
      <c r="I12" s="223" t="s">
        <v>148</v>
      </c>
      <c r="J12" s="223" t="s">
        <v>148</v>
      </c>
      <c r="K12" s="223" t="s">
        <v>148</v>
      </c>
      <c r="L12" s="224" t="s">
        <v>148</v>
      </c>
    </row>
    <row r="13" spans="1:12">
      <c r="A13" s="215"/>
      <c r="B13" s="531" t="s">
        <v>89</v>
      </c>
      <c r="C13" s="225" t="s">
        <v>29</v>
      </c>
      <c r="D13" s="286" t="s">
        <v>124</v>
      </c>
      <c r="E13" s="286" t="s">
        <v>84</v>
      </c>
      <c r="F13" s="286" t="s">
        <v>32</v>
      </c>
      <c r="G13" s="287" t="s">
        <v>26</v>
      </c>
      <c r="H13" s="226" t="s">
        <v>148</v>
      </c>
      <c r="I13" s="226" t="s">
        <v>148</v>
      </c>
      <c r="J13" s="226" t="s">
        <v>148</v>
      </c>
      <c r="K13" s="226" t="s">
        <v>148</v>
      </c>
      <c r="L13" s="227" t="s">
        <v>148</v>
      </c>
    </row>
    <row r="14" spans="1:12">
      <c r="B14" s="532"/>
      <c r="C14" s="228" t="s">
        <v>148</v>
      </c>
      <c r="D14" s="288" t="s">
        <v>123</v>
      </c>
      <c r="E14" s="288" t="s">
        <v>85</v>
      </c>
      <c r="F14" s="288" t="s">
        <v>29</v>
      </c>
      <c r="G14" s="289" t="s">
        <v>27</v>
      </c>
      <c r="H14" s="229" t="s">
        <v>29</v>
      </c>
      <c r="I14" s="229" t="s">
        <v>29</v>
      </c>
      <c r="J14" s="229" t="s">
        <v>29</v>
      </c>
      <c r="K14" s="229" t="s">
        <v>29</v>
      </c>
      <c r="L14" s="230" t="s">
        <v>29</v>
      </c>
    </row>
    <row r="15" spans="1:12">
      <c r="B15" s="532"/>
      <c r="C15" s="228" t="s">
        <v>148</v>
      </c>
      <c r="D15" s="288" t="s">
        <v>125</v>
      </c>
      <c r="E15" s="290" t="s">
        <v>148</v>
      </c>
      <c r="F15" s="290" t="s">
        <v>148</v>
      </c>
      <c r="G15" s="289" t="s">
        <v>28</v>
      </c>
      <c r="H15" s="231" t="s">
        <v>148</v>
      </c>
      <c r="I15" s="231" t="s">
        <v>148</v>
      </c>
      <c r="J15" s="231" t="s">
        <v>148</v>
      </c>
      <c r="K15" s="231" t="s">
        <v>148</v>
      </c>
      <c r="L15" s="232" t="s">
        <v>148</v>
      </c>
    </row>
    <row r="16" spans="1:12">
      <c r="B16" s="532"/>
      <c r="C16" s="228" t="s">
        <v>148</v>
      </c>
      <c r="D16" s="290" t="s">
        <v>148</v>
      </c>
      <c r="E16" s="290" t="s">
        <v>148</v>
      </c>
      <c r="F16" s="290" t="s">
        <v>148</v>
      </c>
      <c r="G16" s="289" t="s">
        <v>14</v>
      </c>
      <c r="H16" s="231" t="s">
        <v>148</v>
      </c>
      <c r="I16" s="231" t="s">
        <v>148</v>
      </c>
      <c r="J16" s="231" t="s">
        <v>148</v>
      </c>
      <c r="K16" s="231" t="s">
        <v>148</v>
      </c>
      <c r="L16" s="232" t="s">
        <v>148</v>
      </c>
    </row>
    <row r="17" spans="2:12">
      <c r="B17" s="532"/>
      <c r="C17" s="228" t="s">
        <v>148</v>
      </c>
      <c r="D17" s="290" t="s">
        <v>148</v>
      </c>
      <c r="E17" s="290" t="s">
        <v>148</v>
      </c>
      <c r="F17" s="290" t="s">
        <v>148</v>
      </c>
      <c r="G17" s="289" t="s">
        <v>6</v>
      </c>
      <c r="H17" s="231" t="s">
        <v>148</v>
      </c>
      <c r="I17" s="231" t="s">
        <v>148</v>
      </c>
      <c r="J17" s="231" t="s">
        <v>148</v>
      </c>
      <c r="K17" s="231" t="s">
        <v>148</v>
      </c>
      <c r="L17" s="232" t="s">
        <v>148</v>
      </c>
    </row>
    <row r="18" spans="2:12">
      <c r="B18" s="532"/>
      <c r="C18" s="228" t="s">
        <v>148</v>
      </c>
      <c r="D18" s="290" t="s">
        <v>148</v>
      </c>
      <c r="E18" s="290" t="s">
        <v>148</v>
      </c>
      <c r="F18" s="290" t="s">
        <v>148</v>
      </c>
      <c r="G18" s="289" t="s">
        <v>86</v>
      </c>
      <c r="H18" s="231" t="s">
        <v>148</v>
      </c>
      <c r="I18" s="231" t="s">
        <v>148</v>
      </c>
      <c r="J18" s="231" t="s">
        <v>148</v>
      </c>
      <c r="K18" s="231" t="s">
        <v>148</v>
      </c>
      <c r="L18" s="232" t="s">
        <v>148</v>
      </c>
    </row>
    <row r="19" spans="2:12">
      <c r="B19" s="532"/>
      <c r="C19" s="228" t="s">
        <v>148</v>
      </c>
      <c r="D19" s="290" t="s">
        <v>148</v>
      </c>
      <c r="E19" s="290" t="s">
        <v>148</v>
      </c>
      <c r="F19" s="290" t="s">
        <v>148</v>
      </c>
      <c r="G19" s="289" t="s">
        <v>87</v>
      </c>
      <c r="H19" s="231" t="s">
        <v>148</v>
      </c>
      <c r="I19" s="231" t="s">
        <v>148</v>
      </c>
      <c r="J19" s="231" t="s">
        <v>148</v>
      </c>
      <c r="K19" s="231" t="s">
        <v>148</v>
      </c>
      <c r="L19" s="232" t="s">
        <v>148</v>
      </c>
    </row>
    <row r="20" spans="2:12">
      <c r="B20" s="532"/>
      <c r="C20" s="228" t="s">
        <v>148</v>
      </c>
      <c r="D20" s="290" t="s">
        <v>148</v>
      </c>
      <c r="E20" s="290" t="s">
        <v>148</v>
      </c>
      <c r="F20" s="290" t="s">
        <v>148</v>
      </c>
      <c r="G20" s="289" t="s">
        <v>30</v>
      </c>
      <c r="H20" s="231" t="s">
        <v>148</v>
      </c>
      <c r="I20" s="231" t="s">
        <v>148</v>
      </c>
      <c r="J20" s="231" t="s">
        <v>148</v>
      </c>
      <c r="K20" s="231" t="s">
        <v>148</v>
      </c>
      <c r="L20" s="232" t="s">
        <v>148</v>
      </c>
    </row>
    <row r="21" spans="2:12">
      <c r="B21" s="532"/>
      <c r="C21" s="228" t="s">
        <v>148</v>
      </c>
      <c r="D21" s="290" t="s">
        <v>148</v>
      </c>
      <c r="E21" s="290" t="s">
        <v>148</v>
      </c>
      <c r="F21" s="290" t="s">
        <v>148</v>
      </c>
      <c r="G21" s="289" t="s">
        <v>31</v>
      </c>
      <c r="H21" s="231" t="s">
        <v>148</v>
      </c>
      <c r="I21" s="231" t="s">
        <v>148</v>
      </c>
      <c r="J21" s="231" t="s">
        <v>148</v>
      </c>
      <c r="K21" s="231" t="s">
        <v>148</v>
      </c>
      <c r="L21" s="232" t="s">
        <v>148</v>
      </c>
    </row>
    <row r="22" spans="2:12">
      <c r="B22" s="532"/>
      <c r="C22" s="228" t="s">
        <v>148</v>
      </c>
      <c r="D22" s="290" t="s">
        <v>148</v>
      </c>
      <c r="E22" s="290" t="s">
        <v>148</v>
      </c>
      <c r="F22" s="290" t="s">
        <v>148</v>
      </c>
      <c r="G22" s="290" t="s">
        <v>148</v>
      </c>
      <c r="H22" s="231" t="s">
        <v>148</v>
      </c>
      <c r="I22" s="231" t="s">
        <v>148</v>
      </c>
      <c r="J22" s="231" t="s">
        <v>148</v>
      </c>
      <c r="K22" s="231" t="s">
        <v>148</v>
      </c>
      <c r="L22" s="232" t="s">
        <v>148</v>
      </c>
    </row>
    <row r="23" spans="2:12">
      <c r="B23" s="532"/>
      <c r="C23" s="228" t="s">
        <v>148</v>
      </c>
      <c r="D23" s="290" t="s">
        <v>148</v>
      </c>
      <c r="E23" s="290" t="s">
        <v>148</v>
      </c>
      <c r="F23" s="290" t="s">
        <v>148</v>
      </c>
      <c r="G23" s="290" t="s">
        <v>148</v>
      </c>
      <c r="H23" s="231" t="s">
        <v>148</v>
      </c>
      <c r="I23" s="231" t="s">
        <v>148</v>
      </c>
      <c r="J23" s="231" t="s">
        <v>148</v>
      </c>
      <c r="K23" s="231" t="s">
        <v>148</v>
      </c>
      <c r="L23" s="232" t="s">
        <v>148</v>
      </c>
    </row>
    <row r="24" spans="2:12">
      <c r="B24" s="532"/>
      <c r="C24" s="228" t="s">
        <v>148</v>
      </c>
      <c r="D24" s="290" t="s">
        <v>148</v>
      </c>
      <c r="E24" s="290" t="s">
        <v>148</v>
      </c>
      <c r="F24" s="290" t="s">
        <v>148</v>
      </c>
      <c r="G24" s="290" t="s">
        <v>148</v>
      </c>
      <c r="H24" s="231" t="s">
        <v>148</v>
      </c>
      <c r="I24" s="231" t="s">
        <v>148</v>
      </c>
      <c r="J24" s="231" t="s">
        <v>148</v>
      </c>
      <c r="K24" s="231" t="s">
        <v>148</v>
      </c>
      <c r="L24" s="232" t="s">
        <v>148</v>
      </c>
    </row>
    <row r="25" spans="2:12" ht="26.25" thickBot="1">
      <c r="B25" s="533"/>
      <c r="C25" s="233" t="s">
        <v>148</v>
      </c>
      <c r="D25" s="291" t="s">
        <v>148</v>
      </c>
      <c r="E25" s="291" t="s">
        <v>148</v>
      </c>
      <c r="F25" s="291" t="s">
        <v>148</v>
      </c>
      <c r="G25" s="291" t="s">
        <v>148</v>
      </c>
      <c r="H25" s="234" t="s">
        <v>148</v>
      </c>
      <c r="I25" s="234" t="s">
        <v>148</v>
      </c>
      <c r="J25" s="234" t="s">
        <v>148</v>
      </c>
      <c r="K25" s="234" t="s">
        <v>148</v>
      </c>
      <c r="L25" s="235" t="s">
        <v>148</v>
      </c>
    </row>
    <row r="28" spans="2:12">
      <c r="C28" s="217" t="s">
        <v>90</v>
      </c>
    </row>
    <row r="29" spans="2:12">
      <c r="C29" s="217" t="s">
        <v>100</v>
      </c>
    </row>
    <row r="30" spans="2:12">
      <c r="C30" s="217" t="s">
        <v>101</v>
      </c>
    </row>
    <row r="31" spans="2:12">
      <c r="C31" s="217" t="s">
        <v>102</v>
      </c>
    </row>
    <row r="32" spans="2:12">
      <c r="C32" s="217" t="s">
        <v>103</v>
      </c>
    </row>
    <row r="33" spans="3:3">
      <c r="C33" s="217" t="s">
        <v>104</v>
      </c>
    </row>
    <row r="34" spans="3:3">
      <c r="C34" s="217" t="s">
        <v>133</v>
      </c>
    </row>
    <row r="35" spans="3:3">
      <c r="C35" s="217" t="s">
        <v>212</v>
      </c>
    </row>
    <row r="36" spans="3:3">
      <c r="C36" s="217" t="s">
        <v>91</v>
      </c>
    </row>
    <row r="38" spans="3:3">
      <c r="C38" s="217" t="s">
        <v>140</v>
      </c>
    </row>
    <row r="39" spans="3:3">
      <c r="C39" s="217" t="s">
        <v>92</v>
      </c>
    </row>
    <row r="40" spans="3:3">
      <c r="C40" s="217" t="s">
        <v>93</v>
      </c>
    </row>
    <row r="41" spans="3:3">
      <c r="C41" s="217" t="s">
        <v>94</v>
      </c>
    </row>
    <row r="42" spans="3:3">
      <c r="C42" s="217" t="s">
        <v>95</v>
      </c>
    </row>
    <row r="43" spans="3:3">
      <c r="C43" s="217" t="s">
        <v>96</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c r="C1" s="125" t="s">
        <v>210</v>
      </c>
      <c r="D1" s="125"/>
      <c r="E1" s="125"/>
      <c r="F1" s="125"/>
      <c r="G1" s="125"/>
      <c r="H1" s="126" t="s">
        <v>0</v>
      </c>
      <c r="J1" s="126"/>
      <c r="L1" s="125"/>
      <c r="M1" s="125"/>
      <c r="N1" s="125"/>
      <c r="O1" s="125"/>
      <c r="P1" s="125"/>
      <c r="Q1" s="125"/>
      <c r="R1" s="125"/>
      <c r="AM1" s="127"/>
      <c r="AN1" s="128"/>
      <c r="AO1" s="128" t="s">
        <v>68</v>
      </c>
      <c r="AP1" s="474" t="s">
        <v>204</v>
      </c>
      <c r="AQ1" s="475"/>
      <c r="AR1" s="475"/>
      <c r="AS1" s="475"/>
      <c r="AT1" s="475"/>
      <c r="AU1" s="475"/>
      <c r="AV1" s="475"/>
      <c r="AW1" s="475"/>
      <c r="AX1" s="475"/>
      <c r="AY1" s="475"/>
      <c r="AZ1" s="475"/>
      <c r="BA1" s="475"/>
      <c r="BB1" s="475"/>
      <c r="BC1" s="475"/>
      <c r="BD1" s="475"/>
      <c r="BE1" s="475"/>
      <c r="BF1" s="128" t="s">
        <v>21</v>
      </c>
    </row>
    <row r="2" spans="2:64" s="124" customFormat="1" ht="20.25" customHeight="1">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c r="G3" s="126"/>
      <c r="J3" s="126"/>
      <c r="L3" s="128"/>
      <c r="M3" s="128"/>
      <c r="N3" s="128"/>
      <c r="O3" s="128"/>
      <c r="P3" s="128"/>
      <c r="Q3" s="128"/>
      <c r="R3" s="128"/>
      <c r="Z3" s="132"/>
      <c r="AA3" s="132"/>
      <c r="AB3" s="133"/>
      <c r="AC3" s="134"/>
      <c r="AD3" s="133"/>
      <c r="BA3" s="135" t="s">
        <v>106</v>
      </c>
      <c r="BB3" s="502" t="s">
        <v>149</v>
      </c>
      <c r="BC3" s="503"/>
      <c r="BD3" s="503"/>
      <c r="BE3" s="504"/>
      <c r="BF3" s="128"/>
    </row>
    <row r="4" spans="2:64" s="131" customFormat="1" ht="18.7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150</v>
      </c>
      <c r="BB4" s="502" t="s">
        <v>151</v>
      </c>
      <c r="BC4" s="503"/>
      <c r="BD4" s="503"/>
      <c r="BE4" s="504"/>
      <c r="BF4" s="137"/>
    </row>
    <row r="5" spans="2:64" s="131" customFormat="1" ht="6.75" customHeight="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168</v>
      </c>
      <c r="AM6" s="124"/>
      <c r="AN6" s="124"/>
      <c r="AO6" s="124"/>
      <c r="AP6" s="124"/>
      <c r="AQ6" s="124"/>
      <c r="AR6" s="124"/>
      <c r="AS6" s="124"/>
      <c r="AT6" s="151"/>
      <c r="AU6" s="151"/>
      <c r="AV6" s="157"/>
      <c r="AW6" s="124"/>
      <c r="AX6" s="421">
        <v>40</v>
      </c>
      <c r="AY6" s="422"/>
      <c r="AZ6" s="157" t="s">
        <v>169</v>
      </c>
      <c r="BA6" s="124"/>
      <c r="BB6" s="421">
        <v>160</v>
      </c>
      <c r="BC6" s="422"/>
      <c r="BD6" s="157" t="s">
        <v>170</v>
      </c>
      <c r="BE6" s="124"/>
      <c r="BF6" s="137"/>
    </row>
    <row r="7" spans="2:64" s="131" customFormat="1" ht="6.75" customHeight="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171</v>
      </c>
      <c r="BA10" s="150"/>
      <c r="BB10" s="421">
        <v>1</v>
      </c>
      <c r="BC10" s="507"/>
      <c r="BD10" s="422"/>
      <c r="BE10" s="159" t="s">
        <v>22</v>
      </c>
      <c r="BF10" s="124"/>
      <c r="BJ10" s="128"/>
      <c r="BK10" s="128"/>
      <c r="BL10" s="128"/>
    </row>
    <row r="11" spans="2:64" s="131"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172</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c r="C16" s="172"/>
      <c r="D16" s="172"/>
      <c r="E16" s="172"/>
      <c r="F16" s="172"/>
      <c r="G16" s="172"/>
      <c r="X16" s="172"/>
      <c r="AN16" s="172"/>
      <c r="BE16" s="173"/>
      <c r="BF16" s="173"/>
      <c r="BG16" s="173"/>
    </row>
    <row r="17" spans="2:58" ht="20.25" customHeight="1">
      <c r="B17" s="562" t="s">
        <v>97</v>
      </c>
      <c r="C17" s="565" t="s">
        <v>173</v>
      </c>
      <c r="D17" s="566"/>
      <c r="E17" s="567"/>
      <c r="F17" s="174"/>
      <c r="G17" s="574" t="s">
        <v>174</v>
      </c>
      <c r="H17" s="577" t="s">
        <v>175</v>
      </c>
      <c r="I17" s="566"/>
      <c r="J17" s="566"/>
      <c r="K17" s="567"/>
      <c r="L17" s="577" t="s">
        <v>176</v>
      </c>
      <c r="M17" s="566"/>
      <c r="N17" s="566"/>
      <c r="O17" s="580"/>
      <c r="P17" s="583"/>
      <c r="Q17" s="584"/>
      <c r="R17" s="585"/>
      <c r="S17" s="485" t="s">
        <v>177</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178</v>
      </c>
      <c r="BA17" s="599"/>
      <c r="BB17" s="541" t="s">
        <v>179</v>
      </c>
      <c r="BC17" s="542"/>
      <c r="BD17" s="542"/>
      <c r="BE17" s="542"/>
      <c r="BF17" s="543"/>
    </row>
    <row r="18" spans="2:58" ht="20.25" customHeight="1">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c r="B22" s="620">
        <v>1</v>
      </c>
      <c r="C22" s="454" t="s">
        <v>4</v>
      </c>
      <c r="D22" s="455"/>
      <c r="E22" s="456"/>
      <c r="F22" s="93"/>
      <c r="G22" s="457" t="s">
        <v>122</v>
      </c>
      <c r="H22" s="458" t="s">
        <v>105</v>
      </c>
      <c r="I22" s="459"/>
      <c r="J22" s="459"/>
      <c r="K22" s="460"/>
      <c r="L22" s="461" t="s">
        <v>211</v>
      </c>
      <c r="M22" s="462"/>
      <c r="N22" s="462"/>
      <c r="O22" s="463"/>
      <c r="P22" s="610" t="s">
        <v>49</v>
      </c>
      <c r="Q22" s="611"/>
      <c r="R22" s="612"/>
      <c r="S22" s="113" t="s">
        <v>152</v>
      </c>
      <c r="T22" s="114" t="s">
        <v>157</v>
      </c>
      <c r="U22" s="114"/>
      <c r="V22" s="114" t="s">
        <v>152</v>
      </c>
      <c r="W22" s="114" t="s">
        <v>152</v>
      </c>
      <c r="X22" s="114"/>
      <c r="Y22" s="115" t="s">
        <v>152</v>
      </c>
      <c r="Z22" s="113" t="s">
        <v>152</v>
      </c>
      <c r="AA22" s="114" t="s">
        <v>152</v>
      </c>
      <c r="AB22" s="114"/>
      <c r="AC22" s="114" t="s">
        <v>152</v>
      </c>
      <c r="AD22" s="114" t="s">
        <v>152</v>
      </c>
      <c r="AE22" s="114"/>
      <c r="AF22" s="115" t="s">
        <v>152</v>
      </c>
      <c r="AG22" s="113" t="s">
        <v>152</v>
      </c>
      <c r="AH22" s="114" t="s">
        <v>152</v>
      </c>
      <c r="AI22" s="114"/>
      <c r="AJ22" s="114" t="s">
        <v>152</v>
      </c>
      <c r="AK22" s="114" t="s">
        <v>152</v>
      </c>
      <c r="AL22" s="114"/>
      <c r="AM22" s="115" t="s">
        <v>152</v>
      </c>
      <c r="AN22" s="113" t="s">
        <v>152</v>
      </c>
      <c r="AO22" s="114" t="s">
        <v>152</v>
      </c>
      <c r="AP22" s="114"/>
      <c r="AQ22" s="114" t="s">
        <v>152</v>
      </c>
      <c r="AR22" s="114" t="s">
        <v>152</v>
      </c>
      <c r="AS22" s="114"/>
      <c r="AT22" s="115" t="s">
        <v>152</v>
      </c>
      <c r="AU22" s="113"/>
      <c r="AV22" s="114"/>
      <c r="AW22" s="114"/>
      <c r="AX22" s="621"/>
      <c r="AY22" s="622"/>
      <c r="AZ22" s="623"/>
      <c r="BA22" s="624"/>
      <c r="BB22" s="409"/>
      <c r="BC22" s="410"/>
      <c r="BD22" s="410"/>
      <c r="BE22" s="410"/>
      <c r="BF22" s="411"/>
    </row>
    <row r="23" spans="2:58" ht="20.25" customHeight="1">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c r="B25" s="615">
        <f>B22+1</f>
        <v>2</v>
      </c>
      <c r="C25" s="412" t="s">
        <v>60</v>
      </c>
      <c r="D25" s="413"/>
      <c r="E25" s="414"/>
      <c r="F25" s="121"/>
      <c r="G25" s="296" t="s">
        <v>122</v>
      </c>
      <c r="H25" s="299" t="s">
        <v>124</v>
      </c>
      <c r="I25" s="300"/>
      <c r="J25" s="300"/>
      <c r="K25" s="301"/>
      <c r="L25" s="303" t="s">
        <v>211</v>
      </c>
      <c r="M25" s="304"/>
      <c r="N25" s="304"/>
      <c r="O25" s="305"/>
      <c r="P25" s="625" t="s">
        <v>49</v>
      </c>
      <c r="Q25" s="626"/>
      <c r="R25" s="627"/>
      <c r="S25" s="113"/>
      <c r="T25" s="114" t="s">
        <v>152</v>
      </c>
      <c r="U25" s="114" t="s">
        <v>152</v>
      </c>
      <c r="V25" s="114" t="s">
        <v>152</v>
      </c>
      <c r="W25" s="114" t="s">
        <v>152</v>
      </c>
      <c r="X25" s="114" t="s">
        <v>152</v>
      </c>
      <c r="Y25" s="115"/>
      <c r="Z25" s="113"/>
      <c r="AA25" s="114" t="s">
        <v>152</v>
      </c>
      <c r="AB25" s="114" t="s">
        <v>152</v>
      </c>
      <c r="AC25" s="114" t="s">
        <v>152</v>
      </c>
      <c r="AD25" s="114" t="s">
        <v>152</v>
      </c>
      <c r="AE25" s="114" t="s">
        <v>152</v>
      </c>
      <c r="AF25" s="115"/>
      <c r="AG25" s="113"/>
      <c r="AH25" s="114" t="s">
        <v>152</v>
      </c>
      <c r="AI25" s="114" t="s">
        <v>152</v>
      </c>
      <c r="AJ25" s="114" t="s">
        <v>152</v>
      </c>
      <c r="AK25" s="114" t="s">
        <v>152</v>
      </c>
      <c r="AL25" s="114" t="s">
        <v>152</v>
      </c>
      <c r="AM25" s="115"/>
      <c r="AN25" s="113"/>
      <c r="AO25" s="114" t="s">
        <v>152</v>
      </c>
      <c r="AP25" s="114" t="s">
        <v>152</v>
      </c>
      <c r="AQ25" s="114" t="s">
        <v>152</v>
      </c>
      <c r="AR25" s="114" t="s">
        <v>152</v>
      </c>
      <c r="AS25" s="114" t="s">
        <v>152</v>
      </c>
      <c r="AT25" s="115"/>
      <c r="AU25" s="113"/>
      <c r="AV25" s="114"/>
      <c r="AW25" s="114"/>
      <c r="AX25" s="616"/>
      <c r="AY25" s="617"/>
      <c r="AZ25" s="618"/>
      <c r="BA25" s="619"/>
      <c r="BB25" s="378"/>
      <c r="BC25" s="379"/>
      <c r="BD25" s="379"/>
      <c r="BE25" s="379"/>
      <c r="BF25" s="380"/>
    </row>
    <row r="26" spans="2:58" ht="20.25" customHeight="1">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c r="B28" s="615">
        <f>B25+1</f>
        <v>3</v>
      </c>
      <c r="C28" s="392" t="s">
        <v>60</v>
      </c>
      <c r="D28" s="393"/>
      <c r="E28" s="394"/>
      <c r="F28" s="121"/>
      <c r="G28" s="296" t="s">
        <v>121</v>
      </c>
      <c r="H28" s="299" t="s">
        <v>156</v>
      </c>
      <c r="I28" s="300"/>
      <c r="J28" s="300"/>
      <c r="K28" s="301"/>
      <c r="L28" s="303" t="s">
        <v>211</v>
      </c>
      <c r="M28" s="304"/>
      <c r="N28" s="304"/>
      <c r="O28" s="305"/>
      <c r="P28" s="625" t="s">
        <v>49</v>
      </c>
      <c r="Q28" s="626"/>
      <c r="R28" s="627"/>
      <c r="S28" s="113" t="s">
        <v>152</v>
      </c>
      <c r="T28" s="114"/>
      <c r="U28" s="114"/>
      <c r="V28" s="114"/>
      <c r="W28" s="114"/>
      <c r="X28" s="114"/>
      <c r="Y28" s="115" t="s">
        <v>152</v>
      </c>
      <c r="Z28" s="113" t="s">
        <v>152</v>
      </c>
      <c r="AA28" s="114"/>
      <c r="AB28" s="114"/>
      <c r="AC28" s="114"/>
      <c r="AD28" s="114"/>
      <c r="AE28" s="114"/>
      <c r="AF28" s="115" t="s">
        <v>152</v>
      </c>
      <c r="AG28" s="113" t="s">
        <v>152</v>
      </c>
      <c r="AH28" s="114"/>
      <c r="AI28" s="114"/>
      <c r="AJ28" s="114"/>
      <c r="AK28" s="114"/>
      <c r="AL28" s="114"/>
      <c r="AM28" s="115" t="s">
        <v>152</v>
      </c>
      <c r="AN28" s="113" t="s">
        <v>152</v>
      </c>
      <c r="AO28" s="114"/>
      <c r="AP28" s="114"/>
      <c r="AQ28" s="114"/>
      <c r="AR28" s="114"/>
      <c r="AS28" s="114"/>
      <c r="AT28" s="115" t="s">
        <v>152</v>
      </c>
      <c r="AU28" s="113"/>
      <c r="AV28" s="114"/>
      <c r="AW28" s="114"/>
      <c r="AX28" s="616"/>
      <c r="AY28" s="617"/>
      <c r="AZ28" s="618"/>
      <c r="BA28" s="619"/>
      <c r="BB28" s="378" t="s">
        <v>128</v>
      </c>
      <c r="BC28" s="379"/>
      <c r="BD28" s="379"/>
      <c r="BE28" s="379"/>
      <c r="BF28" s="380"/>
    </row>
    <row r="29" spans="2:58" ht="20.25" customHeight="1">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c r="B31" s="615">
        <f>B28+1</f>
        <v>4</v>
      </c>
      <c r="C31" s="392" t="s">
        <v>5</v>
      </c>
      <c r="D31" s="393"/>
      <c r="E31" s="394"/>
      <c r="F31" s="121"/>
      <c r="G31" s="296" t="s">
        <v>121</v>
      </c>
      <c r="H31" s="299" t="s">
        <v>14</v>
      </c>
      <c r="I31" s="300"/>
      <c r="J31" s="300"/>
      <c r="K31" s="301"/>
      <c r="L31" s="303" t="s">
        <v>211</v>
      </c>
      <c r="M31" s="304"/>
      <c r="N31" s="304"/>
      <c r="O31" s="305"/>
      <c r="P31" s="625" t="s">
        <v>49</v>
      </c>
      <c r="Q31" s="626"/>
      <c r="R31" s="627"/>
      <c r="S31" s="113" t="s">
        <v>153</v>
      </c>
      <c r="T31" s="114"/>
      <c r="U31" s="114" t="s">
        <v>153</v>
      </c>
      <c r="V31" s="114" t="s">
        <v>153</v>
      </c>
      <c r="W31" s="114"/>
      <c r="X31" s="114" t="s">
        <v>153</v>
      </c>
      <c r="Y31" s="115"/>
      <c r="Z31" s="113" t="s">
        <v>153</v>
      </c>
      <c r="AA31" s="114"/>
      <c r="AB31" s="114" t="s">
        <v>153</v>
      </c>
      <c r="AC31" s="114" t="s">
        <v>153</v>
      </c>
      <c r="AD31" s="114"/>
      <c r="AE31" s="114" t="s">
        <v>153</v>
      </c>
      <c r="AF31" s="115"/>
      <c r="AG31" s="113" t="s">
        <v>153</v>
      </c>
      <c r="AH31" s="114"/>
      <c r="AI31" s="114" t="s">
        <v>153</v>
      </c>
      <c r="AJ31" s="114" t="s">
        <v>153</v>
      </c>
      <c r="AK31" s="114"/>
      <c r="AL31" s="114" t="s">
        <v>153</v>
      </c>
      <c r="AM31" s="115"/>
      <c r="AN31" s="113" t="s">
        <v>153</v>
      </c>
      <c r="AO31" s="114"/>
      <c r="AP31" s="114" t="s">
        <v>153</v>
      </c>
      <c r="AQ31" s="114" t="s">
        <v>153</v>
      </c>
      <c r="AR31" s="114"/>
      <c r="AS31" s="114" t="s">
        <v>153</v>
      </c>
      <c r="AT31" s="115"/>
      <c r="AU31" s="113"/>
      <c r="AV31" s="114"/>
      <c r="AW31" s="114"/>
      <c r="AX31" s="616"/>
      <c r="AY31" s="617"/>
      <c r="AZ31" s="618"/>
      <c r="BA31" s="619"/>
      <c r="BB31" s="378" t="s">
        <v>131</v>
      </c>
      <c r="BC31" s="379"/>
      <c r="BD31" s="379"/>
      <c r="BE31" s="379"/>
      <c r="BF31" s="380"/>
    </row>
    <row r="32" spans="2:58" ht="20.25" customHeight="1">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c r="B34" s="615">
        <f>B31+1</f>
        <v>5</v>
      </c>
      <c r="C34" s="392" t="s">
        <v>5</v>
      </c>
      <c r="D34" s="393"/>
      <c r="E34" s="394"/>
      <c r="F34" s="121"/>
      <c r="G34" s="296" t="s">
        <v>202</v>
      </c>
      <c r="H34" s="299" t="s">
        <v>6</v>
      </c>
      <c r="I34" s="300"/>
      <c r="J34" s="300"/>
      <c r="K34" s="301"/>
      <c r="L34" s="303" t="s">
        <v>211</v>
      </c>
      <c r="M34" s="304"/>
      <c r="N34" s="304"/>
      <c r="O34" s="305"/>
      <c r="P34" s="625" t="s">
        <v>49</v>
      </c>
      <c r="Q34" s="626"/>
      <c r="R34" s="627"/>
      <c r="S34" s="113"/>
      <c r="T34" s="114" t="s">
        <v>153</v>
      </c>
      <c r="U34" s="114"/>
      <c r="V34" s="114"/>
      <c r="W34" s="114" t="s">
        <v>153</v>
      </c>
      <c r="X34" s="114"/>
      <c r="Y34" s="115" t="s">
        <v>153</v>
      </c>
      <c r="Z34" s="113"/>
      <c r="AA34" s="114" t="s">
        <v>153</v>
      </c>
      <c r="AB34" s="114"/>
      <c r="AC34" s="114"/>
      <c r="AD34" s="114" t="s">
        <v>153</v>
      </c>
      <c r="AE34" s="114"/>
      <c r="AF34" s="115" t="s">
        <v>153</v>
      </c>
      <c r="AG34" s="113"/>
      <c r="AH34" s="114" t="s">
        <v>153</v>
      </c>
      <c r="AI34" s="114"/>
      <c r="AJ34" s="114"/>
      <c r="AK34" s="114" t="s">
        <v>153</v>
      </c>
      <c r="AL34" s="114"/>
      <c r="AM34" s="115" t="s">
        <v>153</v>
      </c>
      <c r="AN34" s="113"/>
      <c r="AO34" s="114" t="s">
        <v>153</v>
      </c>
      <c r="AP34" s="114"/>
      <c r="AQ34" s="114"/>
      <c r="AR34" s="114" t="s">
        <v>153</v>
      </c>
      <c r="AS34" s="114"/>
      <c r="AT34" s="115" t="s">
        <v>153</v>
      </c>
      <c r="AU34" s="113"/>
      <c r="AV34" s="114"/>
      <c r="AW34" s="114"/>
      <c r="AX34" s="616"/>
      <c r="AY34" s="617"/>
      <c r="AZ34" s="618"/>
      <c r="BA34" s="619"/>
      <c r="BB34" s="378" t="s">
        <v>126</v>
      </c>
      <c r="BC34" s="379"/>
      <c r="BD34" s="379"/>
      <c r="BE34" s="379"/>
      <c r="BF34" s="380"/>
    </row>
    <row r="35" spans="2:58" ht="20.25" customHeight="1">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c r="B37" s="615">
        <f>B34+1</f>
        <v>6</v>
      </c>
      <c r="C37" s="392" t="s">
        <v>61</v>
      </c>
      <c r="D37" s="393"/>
      <c r="E37" s="394"/>
      <c r="F37" s="121"/>
      <c r="G37" s="296" t="s">
        <v>121</v>
      </c>
      <c r="H37" s="299" t="s">
        <v>105</v>
      </c>
      <c r="I37" s="300"/>
      <c r="J37" s="300"/>
      <c r="K37" s="301"/>
      <c r="L37" s="303" t="s">
        <v>211</v>
      </c>
      <c r="M37" s="304"/>
      <c r="N37" s="304"/>
      <c r="O37" s="305"/>
      <c r="P37" s="625" t="s">
        <v>49</v>
      </c>
      <c r="Q37" s="626"/>
      <c r="R37" s="627"/>
      <c r="S37" s="113"/>
      <c r="T37" s="114" t="s">
        <v>152</v>
      </c>
      <c r="U37" s="114" t="s">
        <v>152</v>
      </c>
      <c r="V37" s="114"/>
      <c r="W37" s="114"/>
      <c r="X37" s="114" t="s">
        <v>152</v>
      </c>
      <c r="Y37" s="115"/>
      <c r="Z37" s="113"/>
      <c r="AA37" s="114" t="s">
        <v>152</v>
      </c>
      <c r="AB37" s="114" t="s">
        <v>152</v>
      </c>
      <c r="AC37" s="114"/>
      <c r="AD37" s="114"/>
      <c r="AE37" s="114" t="s">
        <v>152</v>
      </c>
      <c r="AF37" s="115"/>
      <c r="AG37" s="113"/>
      <c r="AH37" s="114" t="s">
        <v>152</v>
      </c>
      <c r="AI37" s="114" t="s">
        <v>152</v>
      </c>
      <c r="AJ37" s="114"/>
      <c r="AK37" s="114"/>
      <c r="AL37" s="114" t="s">
        <v>152</v>
      </c>
      <c r="AM37" s="115"/>
      <c r="AN37" s="113"/>
      <c r="AO37" s="114" t="s">
        <v>152</v>
      </c>
      <c r="AP37" s="114" t="s">
        <v>152</v>
      </c>
      <c r="AQ37" s="114"/>
      <c r="AR37" s="114"/>
      <c r="AS37" s="114" t="s">
        <v>152</v>
      </c>
      <c r="AT37" s="115"/>
      <c r="AU37" s="113"/>
      <c r="AV37" s="114"/>
      <c r="AW37" s="114"/>
      <c r="AX37" s="616"/>
      <c r="AY37" s="617"/>
      <c r="AZ37" s="618"/>
      <c r="BA37" s="619"/>
      <c r="BB37" s="378" t="s">
        <v>129</v>
      </c>
      <c r="BC37" s="379"/>
      <c r="BD37" s="379"/>
      <c r="BE37" s="379"/>
      <c r="BF37" s="380"/>
    </row>
    <row r="38" spans="2:58" ht="20.25" customHeight="1">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c r="B40" s="615">
        <f>B37+1</f>
        <v>7</v>
      </c>
      <c r="C40" s="392" t="s">
        <v>61</v>
      </c>
      <c r="D40" s="393"/>
      <c r="E40" s="394"/>
      <c r="F40" s="121"/>
      <c r="G40" s="296" t="s">
        <v>121</v>
      </c>
      <c r="H40" s="299" t="s">
        <v>105</v>
      </c>
      <c r="I40" s="300"/>
      <c r="J40" s="300"/>
      <c r="K40" s="301"/>
      <c r="L40" s="303" t="s">
        <v>211</v>
      </c>
      <c r="M40" s="304"/>
      <c r="N40" s="304"/>
      <c r="O40" s="305"/>
      <c r="P40" s="625" t="s">
        <v>49</v>
      </c>
      <c r="Q40" s="626"/>
      <c r="R40" s="627"/>
      <c r="S40" s="113"/>
      <c r="T40" s="114"/>
      <c r="U40" s="114"/>
      <c r="V40" s="114"/>
      <c r="W40" s="114"/>
      <c r="X40" s="114"/>
      <c r="Y40" s="115" t="s">
        <v>152</v>
      </c>
      <c r="Z40" s="113"/>
      <c r="AA40" s="114"/>
      <c r="AB40" s="114"/>
      <c r="AC40" s="114"/>
      <c r="AD40" s="114"/>
      <c r="AE40" s="114"/>
      <c r="AF40" s="115" t="s">
        <v>152</v>
      </c>
      <c r="AG40" s="113"/>
      <c r="AH40" s="114"/>
      <c r="AI40" s="114"/>
      <c r="AJ40" s="114"/>
      <c r="AK40" s="114"/>
      <c r="AL40" s="114"/>
      <c r="AM40" s="115" t="s">
        <v>152</v>
      </c>
      <c r="AN40" s="113"/>
      <c r="AO40" s="114"/>
      <c r="AP40" s="114"/>
      <c r="AQ40" s="114"/>
      <c r="AR40" s="114"/>
      <c r="AS40" s="114"/>
      <c r="AT40" s="115" t="s">
        <v>152</v>
      </c>
      <c r="AU40" s="113"/>
      <c r="AV40" s="114"/>
      <c r="AW40" s="114"/>
      <c r="AX40" s="616"/>
      <c r="AY40" s="617"/>
      <c r="AZ40" s="618"/>
      <c r="BA40" s="619"/>
      <c r="BB40" s="378" t="s">
        <v>130</v>
      </c>
      <c r="BC40" s="379"/>
      <c r="BD40" s="379"/>
      <c r="BE40" s="379"/>
      <c r="BF40" s="380"/>
    </row>
    <row r="41" spans="2:58" ht="20.25" customHeight="1">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c r="B43" s="615">
        <f>B40+1</f>
        <v>8</v>
      </c>
      <c r="C43" s="392" t="s">
        <v>61</v>
      </c>
      <c r="D43" s="393"/>
      <c r="E43" s="394"/>
      <c r="F43" s="121"/>
      <c r="G43" s="296" t="s">
        <v>122</v>
      </c>
      <c r="H43" s="299" t="s">
        <v>32</v>
      </c>
      <c r="I43" s="300"/>
      <c r="J43" s="300"/>
      <c r="K43" s="301"/>
      <c r="L43" s="303" t="s">
        <v>211</v>
      </c>
      <c r="M43" s="304"/>
      <c r="N43" s="304"/>
      <c r="O43" s="305"/>
      <c r="P43" s="625" t="s">
        <v>49</v>
      </c>
      <c r="Q43" s="626"/>
      <c r="R43" s="627"/>
      <c r="S43" s="113" t="s">
        <v>152</v>
      </c>
      <c r="T43" s="114"/>
      <c r="U43" s="114" t="s">
        <v>152</v>
      </c>
      <c r="V43" s="114" t="s">
        <v>152</v>
      </c>
      <c r="W43" s="114" t="s">
        <v>152</v>
      </c>
      <c r="X43" s="114"/>
      <c r="Y43" s="115" t="s">
        <v>152</v>
      </c>
      <c r="Z43" s="113" t="s">
        <v>152</v>
      </c>
      <c r="AA43" s="114"/>
      <c r="AB43" s="114" t="s">
        <v>152</v>
      </c>
      <c r="AC43" s="114" t="s">
        <v>152</v>
      </c>
      <c r="AD43" s="114" t="s">
        <v>152</v>
      </c>
      <c r="AE43" s="114"/>
      <c r="AF43" s="115" t="s">
        <v>152</v>
      </c>
      <c r="AG43" s="113" t="s">
        <v>152</v>
      </c>
      <c r="AH43" s="114"/>
      <c r="AI43" s="114" t="s">
        <v>152</v>
      </c>
      <c r="AJ43" s="114" t="s">
        <v>152</v>
      </c>
      <c r="AK43" s="114" t="s">
        <v>152</v>
      </c>
      <c r="AL43" s="114"/>
      <c r="AM43" s="115" t="s">
        <v>152</v>
      </c>
      <c r="AN43" s="113" t="s">
        <v>152</v>
      </c>
      <c r="AO43" s="114"/>
      <c r="AP43" s="114" t="s">
        <v>152</v>
      </c>
      <c r="AQ43" s="114" t="s">
        <v>152</v>
      </c>
      <c r="AR43" s="114" t="s">
        <v>152</v>
      </c>
      <c r="AS43" s="114"/>
      <c r="AT43" s="115" t="s">
        <v>152</v>
      </c>
      <c r="AU43" s="113"/>
      <c r="AV43" s="114"/>
      <c r="AW43" s="114"/>
      <c r="AX43" s="616"/>
      <c r="AY43" s="617"/>
      <c r="AZ43" s="618"/>
      <c r="BA43" s="619"/>
      <c r="BB43" s="378"/>
      <c r="BC43" s="379"/>
      <c r="BD43" s="379"/>
      <c r="BE43" s="379"/>
      <c r="BF43" s="380"/>
    </row>
    <row r="44" spans="2:58" ht="20.25" customHeight="1">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c r="B46" s="615">
        <f>B43+1</f>
        <v>9</v>
      </c>
      <c r="C46" s="392" t="s">
        <v>61</v>
      </c>
      <c r="D46" s="393"/>
      <c r="E46" s="394"/>
      <c r="F46" s="121"/>
      <c r="G46" s="296" t="s">
        <v>122</v>
      </c>
      <c r="H46" s="299" t="s">
        <v>105</v>
      </c>
      <c r="I46" s="300"/>
      <c r="J46" s="300"/>
      <c r="K46" s="301"/>
      <c r="L46" s="303" t="s">
        <v>211</v>
      </c>
      <c r="M46" s="304"/>
      <c r="N46" s="304"/>
      <c r="O46" s="305"/>
      <c r="P46" s="625" t="s">
        <v>49</v>
      </c>
      <c r="Q46" s="626"/>
      <c r="R46" s="627"/>
      <c r="S46" s="113" t="s">
        <v>152</v>
      </c>
      <c r="T46" s="114" t="s">
        <v>152</v>
      </c>
      <c r="U46" s="114"/>
      <c r="V46" s="114" t="s">
        <v>152</v>
      </c>
      <c r="W46" s="114" t="s">
        <v>152</v>
      </c>
      <c r="X46" s="114" t="s">
        <v>152</v>
      </c>
      <c r="Y46" s="115"/>
      <c r="Z46" s="113" t="s">
        <v>152</v>
      </c>
      <c r="AA46" s="114" t="s">
        <v>152</v>
      </c>
      <c r="AB46" s="114"/>
      <c r="AC46" s="114" t="s">
        <v>152</v>
      </c>
      <c r="AD46" s="114" t="s">
        <v>152</v>
      </c>
      <c r="AE46" s="114" t="s">
        <v>152</v>
      </c>
      <c r="AF46" s="115"/>
      <c r="AG46" s="113" t="s">
        <v>152</v>
      </c>
      <c r="AH46" s="114" t="s">
        <v>152</v>
      </c>
      <c r="AI46" s="114"/>
      <c r="AJ46" s="114" t="s">
        <v>152</v>
      </c>
      <c r="AK46" s="114" t="s">
        <v>152</v>
      </c>
      <c r="AL46" s="114" t="s">
        <v>152</v>
      </c>
      <c r="AM46" s="115"/>
      <c r="AN46" s="113" t="s">
        <v>152</v>
      </c>
      <c r="AO46" s="114" t="s">
        <v>152</v>
      </c>
      <c r="AP46" s="114"/>
      <c r="AQ46" s="114" t="s">
        <v>152</v>
      </c>
      <c r="AR46" s="114" t="s">
        <v>152</v>
      </c>
      <c r="AS46" s="114" t="s">
        <v>152</v>
      </c>
      <c r="AT46" s="115"/>
      <c r="AU46" s="113"/>
      <c r="AV46" s="114"/>
      <c r="AW46" s="114"/>
      <c r="AX46" s="616"/>
      <c r="AY46" s="617"/>
      <c r="AZ46" s="618"/>
      <c r="BA46" s="619"/>
      <c r="BB46" s="378"/>
      <c r="BC46" s="379"/>
      <c r="BD46" s="379"/>
      <c r="BE46" s="379"/>
      <c r="BF46" s="380"/>
    </row>
    <row r="47" spans="2:58" ht="20.25" customHeight="1">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c r="B49" s="615">
        <f>B46+1</f>
        <v>10</v>
      </c>
      <c r="C49" s="392" t="s">
        <v>62</v>
      </c>
      <c r="D49" s="393"/>
      <c r="E49" s="394"/>
      <c r="F49" s="121"/>
      <c r="G49" s="296" t="s">
        <v>121</v>
      </c>
      <c r="H49" s="299" t="s">
        <v>14</v>
      </c>
      <c r="I49" s="300"/>
      <c r="J49" s="300"/>
      <c r="K49" s="301"/>
      <c r="L49" s="303" t="s">
        <v>211</v>
      </c>
      <c r="M49" s="304"/>
      <c r="N49" s="304"/>
      <c r="O49" s="305"/>
      <c r="P49" s="625" t="s">
        <v>49</v>
      </c>
      <c r="Q49" s="626"/>
      <c r="R49" s="627"/>
      <c r="S49" s="113" t="s">
        <v>155</v>
      </c>
      <c r="T49" s="114"/>
      <c r="U49" s="114" t="s">
        <v>155</v>
      </c>
      <c r="V49" s="114" t="s">
        <v>155</v>
      </c>
      <c r="W49" s="114"/>
      <c r="X49" s="114" t="s">
        <v>155</v>
      </c>
      <c r="Y49" s="115"/>
      <c r="Z49" s="113" t="s">
        <v>155</v>
      </c>
      <c r="AA49" s="114"/>
      <c r="AB49" s="114" t="s">
        <v>155</v>
      </c>
      <c r="AC49" s="114" t="s">
        <v>155</v>
      </c>
      <c r="AD49" s="114"/>
      <c r="AE49" s="114" t="s">
        <v>155</v>
      </c>
      <c r="AF49" s="115"/>
      <c r="AG49" s="113" t="s">
        <v>155</v>
      </c>
      <c r="AH49" s="114"/>
      <c r="AI49" s="114" t="s">
        <v>155</v>
      </c>
      <c r="AJ49" s="114" t="s">
        <v>155</v>
      </c>
      <c r="AK49" s="114"/>
      <c r="AL49" s="114" t="s">
        <v>155</v>
      </c>
      <c r="AM49" s="115"/>
      <c r="AN49" s="113" t="s">
        <v>155</v>
      </c>
      <c r="AO49" s="114"/>
      <c r="AP49" s="114" t="s">
        <v>155</v>
      </c>
      <c r="AQ49" s="114" t="s">
        <v>155</v>
      </c>
      <c r="AR49" s="114"/>
      <c r="AS49" s="114" t="s">
        <v>155</v>
      </c>
      <c r="AT49" s="115"/>
      <c r="AU49" s="113"/>
      <c r="AV49" s="114"/>
      <c r="AW49" s="114"/>
      <c r="AX49" s="616"/>
      <c r="AY49" s="617"/>
      <c r="AZ49" s="618"/>
      <c r="BA49" s="619"/>
      <c r="BB49" s="378" t="s">
        <v>132</v>
      </c>
      <c r="BC49" s="379"/>
      <c r="BD49" s="379"/>
      <c r="BE49" s="379"/>
      <c r="BF49" s="380"/>
    </row>
    <row r="50" spans="2:58" ht="20.25" customHeight="1">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c r="B52" s="615">
        <f>B49+1</f>
        <v>11</v>
      </c>
      <c r="C52" s="392" t="s">
        <v>62</v>
      </c>
      <c r="D52" s="393"/>
      <c r="E52" s="394"/>
      <c r="F52" s="121"/>
      <c r="G52" s="296" t="s">
        <v>202</v>
      </c>
      <c r="H52" s="299" t="s">
        <v>14</v>
      </c>
      <c r="I52" s="300"/>
      <c r="J52" s="300"/>
      <c r="K52" s="301"/>
      <c r="L52" s="303" t="s">
        <v>211</v>
      </c>
      <c r="M52" s="304"/>
      <c r="N52" s="304"/>
      <c r="O52" s="305"/>
      <c r="P52" s="625" t="s">
        <v>49</v>
      </c>
      <c r="Q52" s="626"/>
      <c r="R52" s="627"/>
      <c r="S52" s="113"/>
      <c r="T52" s="114" t="s">
        <v>155</v>
      </c>
      <c r="U52" s="114"/>
      <c r="V52" s="114"/>
      <c r="W52" s="114" t="s">
        <v>155</v>
      </c>
      <c r="X52" s="114"/>
      <c r="Y52" s="115" t="s">
        <v>155</v>
      </c>
      <c r="Z52" s="113"/>
      <c r="AA52" s="114" t="s">
        <v>155</v>
      </c>
      <c r="AB52" s="114"/>
      <c r="AC52" s="114"/>
      <c r="AD52" s="114" t="s">
        <v>155</v>
      </c>
      <c r="AE52" s="114"/>
      <c r="AF52" s="115" t="s">
        <v>155</v>
      </c>
      <c r="AG52" s="113"/>
      <c r="AH52" s="114" t="s">
        <v>155</v>
      </c>
      <c r="AI52" s="114"/>
      <c r="AJ52" s="114"/>
      <c r="AK52" s="114" t="s">
        <v>155</v>
      </c>
      <c r="AL52" s="114"/>
      <c r="AM52" s="115" t="s">
        <v>155</v>
      </c>
      <c r="AN52" s="113"/>
      <c r="AO52" s="114" t="s">
        <v>155</v>
      </c>
      <c r="AP52" s="114"/>
      <c r="AQ52" s="114"/>
      <c r="AR52" s="114" t="s">
        <v>155</v>
      </c>
      <c r="AS52" s="114"/>
      <c r="AT52" s="115" t="s">
        <v>155</v>
      </c>
      <c r="AU52" s="113"/>
      <c r="AV52" s="114"/>
      <c r="AW52" s="114"/>
      <c r="AX52" s="616"/>
      <c r="AY52" s="617"/>
      <c r="AZ52" s="618"/>
      <c r="BA52" s="619"/>
      <c r="BB52" s="378" t="s">
        <v>127</v>
      </c>
      <c r="BC52" s="379"/>
      <c r="BD52" s="379"/>
      <c r="BE52" s="379"/>
      <c r="BF52" s="380"/>
    </row>
    <row r="53" spans="2:58" ht="20.25" customHeight="1">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c r="B62" s="195"/>
      <c r="C62" s="196"/>
      <c r="D62" s="196"/>
      <c r="E62" s="196"/>
      <c r="F62" s="196"/>
      <c r="G62" s="664" t="s">
        <v>180</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c r="B63" s="197"/>
      <c r="C63" s="198"/>
      <c r="D63" s="198"/>
      <c r="E63" s="198"/>
      <c r="F63" s="198"/>
      <c r="G63" s="628" t="s">
        <v>181</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c r="B64" s="197"/>
      <c r="C64" s="198"/>
      <c r="D64" s="198"/>
      <c r="E64" s="198"/>
      <c r="F64" s="198"/>
      <c r="G64" s="628" t="s">
        <v>183</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c r="B65" s="197"/>
      <c r="C65" s="198"/>
      <c r="D65" s="198"/>
      <c r="E65" s="198"/>
      <c r="F65" s="198"/>
      <c r="G65" s="628" t="s">
        <v>184</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c r="B66" s="199"/>
      <c r="C66" s="200"/>
      <c r="D66" s="200"/>
      <c r="E66" s="200"/>
      <c r="F66" s="200"/>
      <c r="G66" s="534" t="s">
        <v>185</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c r="B67" s="544" t="s">
        <v>186</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c r="C72" s="201"/>
      <c r="D72" s="201"/>
      <c r="E72" s="201"/>
      <c r="F72" s="201"/>
      <c r="G72" s="202"/>
      <c r="H72" s="203"/>
      <c r="AF72" s="172"/>
    </row>
    <row r="73" spans="1:73" ht="11.45" customHeight="1">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c r="B1" s="80" t="s">
        <v>69</v>
      </c>
    </row>
    <row r="2" spans="2:23">
      <c r="B2" s="83" t="s">
        <v>70</v>
      </c>
      <c r="E2" s="84"/>
      <c r="I2" s="85"/>
    </row>
    <row r="3" spans="2:23">
      <c r="B3" s="85" t="s">
        <v>143</v>
      </c>
      <c r="E3" s="84" t="s">
        <v>147</v>
      </c>
      <c r="I3" s="85"/>
    </row>
    <row r="4" spans="2:23">
      <c r="B4" s="83"/>
      <c r="E4" s="529" t="s">
        <v>52</v>
      </c>
      <c r="F4" s="529"/>
      <c r="G4" s="529"/>
      <c r="H4" s="529"/>
      <c r="I4" s="529"/>
      <c r="J4" s="529"/>
      <c r="K4" s="529"/>
      <c r="M4" s="529" t="s">
        <v>51</v>
      </c>
      <c r="N4" s="529"/>
      <c r="O4" s="529"/>
      <c r="Q4" s="529" t="s">
        <v>82</v>
      </c>
      <c r="R4" s="529"/>
      <c r="S4" s="529"/>
      <c r="T4" s="529"/>
      <c r="U4" s="529"/>
      <c r="W4" s="529" t="s">
        <v>146</v>
      </c>
    </row>
    <row r="5" spans="2:23">
      <c r="B5" s="81" t="s">
        <v>97</v>
      </c>
      <c r="C5" s="81" t="s">
        <v>7</v>
      </c>
      <c r="E5" s="81" t="s">
        <v>142</v>
      </c>
      <c r="F5" s="81"/>
      <c r="G5" s="81" t="s">
        <v>141</v>
      </c>
      <c r="I5" s="81" t="s">
        <v>71</v>
      </c>
      <c r="K5" s="81" t="s">
        <v>52</v>
      </c>
      <c r="M5" s="81" t="s">
        <v>144</v>
      </c>
      <c r="O5" s="81" t="s">
        <v>145</v>
      </c>
      <c r="Q5" s="81" t="s">
        <v>144</v>
      </c>
      <c r="S5" s="81" t="s">
        <v>145</v>
      </c>
      <c r="U5" s="81" t="s">
        <v>52</v>
      </c>
      <c r="W5" s="529"/>
    </row>
    <row r="6" spans="2:23">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154</v>
      </c>
    </row>
    <row r="33" spans="2:23">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c r="C36" s="90"/>
    </row>
    <row r="37" spans="2:23">
      <c r="C37" s="91" t="s">
        <v>158</v>
      </c>
    </row>
    <row r="38" spans="2:23">
      <c r="C38" s="91" t="s">
        <v>159</v>
      </c>
    </row>
    <row r="39" spans="2:23">
      <c r="C39" s="91" t="s">
        <v>160</v>
      </c>
    </row>
    <row r="40" spans="2:23">
      <c r="C40" s="91" t="s">
        <v>161</v>
      </c>
    </row>
    <row r="41" spans="2:23">
      <c r="C41" s="83" t="s">
        <v>207</v>
      </c>
    </row>
    <row r="42" spans="2:23">
      <c r="C42" s="83" t="s">
        <v>203</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泉 さや香</cp:lastModifiedBy>
  <cp:lastPrinted>2022-04-07T01:10:51Z</cp:lastPrinted>
  <dcterms:created xsi:type="dcterms:W3CDTF">2020-01-14T23:47:53Z</dcterms:created>
  <dcterms:modified xsi:type="dcterms:W3CDTF">2022-04-07T02:36:45Z</dcterms:modified>
</cp:coreProperties>
</file>